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625" activeTab="0"/>
  </bookViews>
  <sheets>
    <sheet name="Budget Summary" sheetId="1" r:id="rId1"/>
    <sheet name="Direct Expenditure Detail" sheetId="2" r:id="rId2"/>
    <sheet name="Indirect Expenditure Detail" sheetId="3" r:id="rId3"/>
  </sheets>
  <definedNames>
    <definedName name="Agency">'Direct Expenditure Detail'!$D$4</definedName>
    <definedName name="Cash">'Indirect Expenditure Detail'!$J$39</definedName>
    <definedName name="Clients">'Budget Summary'!$M$8</definedName>
    <definedName name="Communications">'Direct Expenditure Detail'!$J$13</definedName>
    <definedName name="Equipment">'Direct Expenditure Detail'!$F$43</definedName>
    <definedName name="Fringe">'Direct Expenditure Detail'!$F$22</definedName>
    <definedName name="iAgency">'Indirect Expenditure Detail'!$D$4</definedName>
    <definedName name="iCommunications">'Indirect Expenditure Detail'!$J$13</definedName>
    <definedName name="iEquipment">'Indirect Expenditure Detail'!$F$43</definedName>
    <definedName name="iFringe">'Indirect Expenditure Detail'!$F$22</definedName>
    <definedName name="Income">'Budget Summary'!$F$38</definedName>
    <definedName name="inkind">'Indirect Expenditure Detail'!$J$49</definedName>
    <definedName name="iOther">'Indirect Expenditure Detail'!$J$29</definedName>
    <definedName name="iRent">'Indirect Expenditure Detail'!$F$49</definedName>
    <definedName name="iSalary">'Indirect Expenditure Detail'!$F$19</definedName>
    <definedName name="iService">'Indirect Expenditure Detail'!$I$4</definedName>
    <definedName name="iServiceContracts">'Indirect Expenditure Detail'!$J$21</definedName>
    <definedName name="iSupplies">'Indirect Expenditure Detail'!$F$35</definedName>
    <definedName name="iTravel">'Indirect Expenditure Detail'!$F$27</definedName>
    <definedName name="Match" localSheetId="2">'Indirect Expenditure Detail'!$B$57:$C$73</definedName>
    <definedName name="Match">'Direct Expenditure Detail'!$B$57:$C$73</definedName>
    <definedName name="MatchFunds" localSheetId="2">'Indirect Expenditure Detail'!$B$53</definedName>
    <definedName name="MatchFunds">'Direct Expenditure Detail'!$B$53</definedName>
    <definedName name="MatchLocal" localSheetId="2">'Indirect Expenditure Detail'!$B$54</definedName>
    <definedName name="MatchLocal">'Direct Expenditure Detail'!$B$54</definedName>
    <definedName name="NetCost">'Budget Summary'!$F$39</definedName>
    <definedName name="Other">'Direct Expenditure Detail'!$J$29</definedName>
    <definedName name="Period" localSheetId="2">'Indirect Expenditure Detail'!$B$76:$B$77</definedName>
    <definedName name="Period">'Direct Expenditure Detail'!$B$76:$B$77</definedName>
    <definedName name="_xlnm.Print_Area" localSheetId="0">'Budget Summary'!$A$1:$N$56</definedName>
    <definedName name="_xlnm.Print_Area" localSheetId="1">'Direct Expenditure Detail'!$B$1:$J$51</definedName>
    <definedName name="_xlnm.Print_Area" localSheetId="2">'Indirect Expenditure Detail'!$B$1:$J$50</definedName>
    <definedName name="RatioNote" localSheetId="2">'Indirect Expenditure Detail'!$B$55</definedName>
    <definedName name="RatioNote">'Direct Expenditure Detail'!$B$55</definedName>
    <definedName name="Rent">'Direct Expenditure Detail'!$F$49</definedName>
    <definedName name="Resources">'Budget Summary'!$J$40</definedName>
    <definedName name="Salary">'Direct Expenditure Detail'!$F$19</definedName>
    <definedName name="Service">'Budget Summary'!$E$7</definedName>
    <definedName name="ServiceCons">'Direct Expenditure Detail'!$J$21</definedName>
    <definedName name="Services">'Direct Expenditure Detail'!$B$58:$B$73</definedName>
    <definedName name="Supplies">'Direct Expenditure Detail'!$F$35</definedName>
    <definedName name="TheAgency">'Budget Summary'!$E$6</definedName>
    <definedName name="title3">'Budget Summary'!$F$41</definedName>
    <definedName name="TotBud1">'Budget Summary'!$F$37</definedName>
    <definedName name="totbud2">'Budget Summary'!$F$45</definedName>
    <definedName name="Travel">'Direct Expenditure Detail'!$F$27</definedName>
    <definedName name="Units">'Budget Summary'!$M$9</definedName>
  </definedNames>
  <calcPr fullCalcOnLoad="1"/>
</workbook>
</file>

<file path=xl/comments1.xml><?xml version="1.0" encoding="utf-8"?>
<comments xmlns="http://schemas.openxmlformats.org/spreadsheetml/2006/main">
  <authors>
    <author> AAA 1B</author>
    <author>Snite</author>
  </authors>
  <commentList>
    <comment ref="F45" authorId="0">
      <text>
        <r>
          <rPr>
            <b/>
            <sz val="8"/>
            <rFont val="Tahoma"/>
            <family val="2"/>
          </rPr>
          <t>Line 21 should equal line 14.</t>
        </r>
      </text>
    </comment>
    <comment ref="F41" authorId="0">
      <text>
        <r>
          <rPr>
            <b/>
            <sz val="8"/>
            <rFont val="Tahoma"/>
            <family val="2"/>
          </rPr>
          <t>Enter the total amount of funding you were awarded.</t>
        </r>
      </text>
    </comment>
    <comment ref="E9" authorId="0">
      <text>
        <r>
          <rPr>
            <b/>
            <sz val="8"/>
            <rFont val="Tahoma"/>
            <family val="2"/>
          </rPr>
          <t xml:space="preserve">This period is from October 1st of the current calendar year, through September 30th of the next calendar year.
</t>
        </r>
      </text>
    </comment>
    <comment ref="E10" authorId="0">
      <text>
        <r>
          <rPr>
            <b/>
            <sz val="8"/>
            <rFont val="Tahoma"/>
            <family val="2"/>
          </rPr>
          <t>Enter the date that you are filling out the budget.</t>
        </r>
      </text>
    </comment>
    <comment ref="F38" authorId="0">
      <text>
        <r>
          <rPr>
            <b/>
            <sz val="8"/>
            <rFont val="Tahoma"/>
            <family val="2"/>
          </rPr>
          <t xml:space="preserve">Include only those contributions you expect to generate from clients/ caregivers in the proposed service. </t>
        </r>
      </text>
    </comment>
    <comment ref="J12" authorId="0">
      <text>
        <r>
          <rPr>
            <b/>
            <sz val="8"/>
            <rFont val="Tahoma"/>
            <family val="2"/>
          </rPr>
          <t xml:space="preserve">List the source and amount of all additional funds that will be used to support the service and units that you have projected to serve during the budgeted fiscal year.
Include proceeds from the sale of equipment and/or supplies purchased with federal or state funds, and interest income earned. </t>
        </r>
      </text>
    </comment>
    <comment ref="M8" authorId="0">
      <text>
        <r>
          <rPr>
            <b/>
            <sz val="8"/>
            <rFont val="Tahoma"/>
            <family val="2"/>
          </rPr>
          <t xml:space="preserve"> Enter either the total number of clients you have applied for, or the number of clients indicated in the AAA 1-B Award Letter.</t>
        </r>
      </text>
    </comment>
    <comment ref="M9" authorId="0">
      <text>
        <r>
          <rPr>
            <b/>
            <sz val="8"/>
            <rFont val="Tahoma"/>
            <family val="2"/>
          </rPr>
          <t xml:space="preserve">Enter either the total number of units you have applied for, or the     number of units indicated in the AAA 1-B Award Letter. </t>
        </r>
      </text>
    </comment>
    <comment ref="E7" authorId="0">
      <text>
        <r>
          <rPr>
            <b/>
            <sz val="8"/>
            <rFont val="Tahoma"/>
            <family val="2"/>
          </rPr>
          <t>Using the drop down arrow, please select the Service from the list provided.</t>
        </r>
      </text>
    </comment>
    <comment ref="B3" authorId="1">
      <text>
        <r>
          <rPr>
            <b/>
            <sz val="8"/>
            <rFont val="Tahoma"/>
            <family val="2"/>
          </rPr>
          <t>Please complete the areas in yellow</t>
        </r>
      </text>
    </comment>
  </commentList>
</comments>
</file>

<file path=xl/comments2.xml><?xml version="1.0" encoding="utf-8"?>
<comments xmlns="http://schemas.openxmlformats.org/spreadsheetml/2006/main">
  <authors>
    <author> AAA 1B</author>
    <author>Carmen Saucedo</author>
  </authors>
  <commentList>
    <comment ref="E7" authorId="0">
      <text>
        <r>
          <rPr>
            <b/>
            <sz val="8"/>
            <rFont val="Tahoma"/>
            <family val="2"/>
          </rPr>
          <t>Standard work week for your organization.</t>
        </r>
      </text>
    </comment>
    <comment ref="E8" authorId="0">
      <text>
        <r>
          <rPr>
            <b/>
            <sz val="8"/>
            <rFont val="Tahoma"/>
            <family val="2"/>
          </rPr>
          <t>The “full time equivalent” (FTE) next to each position can be calculated by dividing the budgeted hours per week by the hours in your standard work week.</t>
        </r>
      </text>
    </comment>
    <comment ref="B24" authorId="0">
      <text>
        <r>
          <rPr>
            <b/>
            <sz val="8"/>
            <rFont val="Tahoma"/>
            <family val="2"/>
          </rPr>
          <t>Staff travel ONLY</t>
        </r>
      </text>
    </comment>
    <comment ref="B26" authorId="0">
      <text>
        <r>
          <rPr>
            <b/>
            <sz val="8"/>
            <rFont val="Tahoma"/>
            <family val="2"/>
          </rPr>
          <t>Include per diem, lodging, registration fees for approved conferences, and other approved travel costs incurred by employees.</t>
        </r>
      </text>
    </comment>
    <comment ref="B47" authorId="0">
      <text>
        <r>
          <rPr>
            <b/>
            <sz val="8"/>
            <rFont val="Tahoma"/>
            <family val="2"/>
          </rPr>
          <t xml:space="preserve">Identify total cost per month for heat, electricity and water. </t>
        </r>
      </text>
    </comment>
    <comment ref="C46" authorId="0">
      <text>
        <r>
          <rPr>
            <b/>
            <sz val="8"/>
            <rFont val="Tahoma"/>
            <family val="2"/>
          </rPr>
          <t xml:space="preserve">Cost per square foot. </t>
        </r>
      </text>
    </comment>
    <comment ref="H7" authorId="0">
      <text>
        <r>
          <rPr>
            <b/>
            <sz val="8"/>
            <rFont val="Tahoma"/>
            <family val="2"/>
          </rPr>
          <t xml:space="preserve">Itemize telephone, postage and copying (which includes all printing). </t>
        </r>
      </text>
    </comment>
    <comment ref="B37" authorId="0">
      <text>
        <r>
          <rPr>
            <b/>
            <sz val="8"/>
            <rFont val="Tahoma"/>
            <family val="2"/>
          </rPr>
          <t>Include all stationary and moveable equipment with an expected service life of more than one year and/or an acquisition cost greater than $1,000.</t>
        </r>
      </text>
    </comment>
    <comment ref="H15" authorId="0">
      <text>
        <r>
          <rPr>
            <b/>
            <sz val="8"/>
            <rFont val="Tahoma"/>
            <family val="2"/>
          </rPr>
          <t xml:space="preserve">Include all contracts for specific services such as equipment maintenance, janitorial, etc., in which the applicant agency pays another agency or organization for the provision of services. </t>
        </r>
      </text>
    </comment>
    <comment ref="H23" authorId="0">
      <text>
        <r>
          <rPr>
            <b/>
            <sz val="8"/>
            <rFont val="Tahoma"/>
            <family val="2"/>
          </rPr>
          <t xml:space="preserve">Include costs not included in the previous categories. Examples are liability insurance, bonding, consultant fees, equipment rental/lease, volunteer travel, and supervision (local match). </t>
        </r>
      </text>
    </comment>
    <comment ref="B29" authorId="0">
      <text>
        <r>
          <rPr>
            <b/>
            <sz val="8"/>
            <rFont val="Tahoma"/>
            <family val="2"/>
          </rPr>
          <t>Items that are consumed or expended when put to use, have an expected service life of less than one year, or cost less than $1,000. This includes items such as office, janitorial, educational supplies.</t>
        </r>
      </text>
    </comment>
    <comment ref="B21" authorId="0">
      <text>
        <r>
          <rPr>
            <b/>
            <sz val="8"/>
            <rFont val="Tahoma"/>
            <family val="2"/>
          </rPr>
          <t xml:space="preserve">Include the employer’s contributions for insurance, retirement, unemployment, worker’s compensation, FICA, and other similar benefits for all permanent and part-time employees.  </t>
        </r>
      </text>
    </comment>
    <comment ref="B22" authorId="1">
      <text>
        <r>
          <rPr>
            <b/>
            <sz val="9"/>
            <rFont val="Tahoma"/>
            <family val="2"/>
          </rPr>
          <t>Carmen Saucedo:</t>
        </r>
        <r>
          <rPr>
            <sz val="9"/>
            <rFont val="Tahoma"/>
            <family val="2"/>
          </rPr>
          <t xml:space="preserve">
Insert Percentage Rate with two decimals only.</t>
        </r>
      </text>
    </comment>
  </commentList>
</comments>
</file>

<file path=xl/comments3.xml><?xml version="1.0" encoding="utf-8"?>
<comments xmlns="http://schemas.openxmlformats.org/spreadsheetml/2006/main">
  <authors>
    <author> AAA 1B</author>
    <author>Carmen Saucedo</author>
  </authors>
  <commentList>
    <comment ref="E7" authorId="0">
      <text>
        <r>
          <rPr>
            <b/>
            <sz val="8"/>
            <rFont val="Tahoma"/>
            <family val="2"/>
          </rPr>
          <t>Standard work week for your organization.</t>
        </r>
      </text>
    </comment>
    <comment ref="H7" authorId="0">
      <text>
        <r>
          <rPr>
            <b/>
            <sz val="8"/>
            <rFont val="Tahoma"/>
            <family val="2"/>
          </rPr>
          <t xml:space="preserve">Itemize telephone, postage and copying (which includes all printing). </t>
        </r>
      </text>
    </comment>
    <comment ref="E8" authorId="0">
      <text>
        <r>
          <rPr>
            <b/>
            <sz val="8"/>
            <rFont val="Tahoma"/>
            <family val="2"/>
          </rPr>
          <t>The “full time equivalent” (FTE) next to each position can be calculated by dividing the budgeted hours per week by the hours in your standard work week.</t>
        </r>
      </text>
    </comment>
    <comment ref="H15" authorId="0">
      <text>
        <r>
          <rPr>
            <b/>
            <sz val="8"/>
            <rFont val="Tahoma"/>
            <family val="2"/>
          </rPr>
          <t xml:space="preserve">Include all contracts for specific services such as equipment maintenance, janitorial, etc., in which the applicant agency pays another agency or organization for the provision of services. </t>
        </r>
      </text>
    </comment>
    <comment ref="B21" authorId="0">
      <text>
        <r>
          <rPr>
            <b/>
            <sz val="8"/>
            <rFont val="Tahoma"/>
            <family val="2"/>
          </rPr>
          <t xml:space="preserve">Include the employer’s contributions for insurance, retirement, unemployment, worker’s compensation, FICA, and other similar benefits for all permanent and part-time employees.  </t>
        </r>
      </text>
    </comment>
    <comment ref="H23" authorId="0">
      <text>
        <r>
          <rPr>
            <b/>
            <sz val="8"/>
            <rFont val="Tahoma"/>
            <family val="2"/>
          </rPr>
          <t xml:space="preserve">Include costs not included in the previous categories. Examples are liability insurance, bonding, consultant fees, equipment rental/lease, volunteer travel, and supervision (local match). </t>
        </r>
      </text>
    </comment>
    <comment ref="B24" authorId="0">
      <text>
        <r>
          <rPr>
            <b/>
            <sz val="8"/>
            <rFont val="Tahoma"/>
            <family val="2"/>
          </rPr>
          <t>Staff travel ONLY</t>
        </r>
      </text>
    </comment>
    <comment ref="B26" authorId="0">
      <text>
        <r>
          <rPr>
            <b/>
            <sz val="8"/>
            <rFont val="Tahoma"/>
            <family val="2"/>
          </rPr>
          <t>Include per diem, lodging, registration fees for approved conferences, and other approved travel costs incurred by employees.</t>
        </r>
      </text>
    </comment>
    <comment ref="B29" authorId="0">
      <text>
        <r>
          <rPr>
            <b/>
            <sz val="8"/>
            <rFont val="Tahoma"/>
            <family val="2"/>
          </rPr>
          <t>Items that are consumed or expended when put to use, have an expected service life of less than one year, or cost less than $1,000. This includes items such as office, janitorial, educational supplies.</t>
        </r>
      </text>
    </comment>
    <comment ref="H31" authorId="0">
      <text>
        <r>
          <rPr>
            <b/>
            <sz val="8"/>
            <rFont val="Tahoma"/>
            <family val="2"/>
          </rPr>
          <t>Matching funds are required as directed on your award letter. See the RFP budget instructions for more information.</t>
        </r>
      </text>
    </comment>
    <comment ref="B37" authorId="0">
      <text>
        <r>
          <rPr>
            <b/>
            <sz val="8"/>
            <rFont val="Tahoma"/>
            <family val="2"/>
          </rPr>
          <t>Include all stationary and moveable equipment with an expected service life of more than one year and/or an acquisition cost greater than $1,000.</t>
        </r>
      </text>
    </comment>
    <comment ref="C46" authorId="0">
      <text>
        <r>
          <rPr>
            <b/>
            <sz val="8"/>
            <rFont val="Tahoma"/>
            <family val="2"/>
          </rPr>
          <t xml:space="preserve">Cost per square foot. </t>
        </r>
      </text>
    </comment>
    <comment ref="B47" authorId="0">
      <text>
        <r>
          <rPr>
            <b/>
            <sz val="8"/>
            <rFont val="Tahoma"/>
            <family val="2"/>
          </rPr>
          <t xml:space="preserve">Identify total cost per month for heat, electricity and water. </t>
        </r>
      </text>
    </comment>
    <comment ref="B22" authorId="1">
      <text>
        <r>
          <rPr>
            <b/>
            <sz val="9"/>
            <rFont val="Tahoma"/>
            <family val="2"/>
          </rPr>
          <t>Carmen Saucedo:
Insert Percentage Rate with two decimals only.</t>
        </r>
      </text>
    </comment>
  </commentList>
</comments>
</file>

<file path=xl/sharedStrings.xml><?xml version="1.0" encoding="utf-8"?>
<sst xmlns="http://schemas.openxmlformats.org/spreadsheetml/2006/main" count="222" uniqueCount="169">
  <si>
    <t>(Dollars Only:  No Cents)</t>
  </si>
  <si>
    <t>Budget Period:</t>
  </si>
  <si>
    <t xml:space="preserve">TOTAL BUDGETED UNITS </t>
  </si>
  <si>
    <t>Date prepared:</t>
  </si>
  <si>
    <t xml:space="preserve">TOTAL UNIT COST </t>
  </si>
  <si>
    <t xml:space="preserve">UNIT SHARE/UNIT RATE </t>
  </si>
  <si>
    <t>Budget</t>
  </si>
  <si>
    <t>Amount</t>
  </si>
  <si>
    <t>Source</t>
  </si>
  <si>
    <t>Fringe Benefits</t>
  </si>
  <si>
    <t>Travel-Staff</t>
  </si>
  <si>
    <t>Supplies</t>
  </si>
  <si>
    <t>Equipment</t>
  </si>
  <si>
    <t>Communications</t>
  </si>
  <si>
    <t>Service Contracts</t>
  </si>
  <si>
    <t>Other</t>
  </si>
  <si>
    <t>TOTAL BUDGET</t>
  </si>
  <si>
    <t>NET COSTS</t>
  </si>
  <si>
    <t>Source of Funds</t>
  </si>
  <si>
    <t>Local Cash Match</t>
  </si>
  <si>
    <t>Local In-Kind Match</t>
  </si>
  <si>
    <t>Date</t>
  </si>
  <si>
    <t>AAA 1-B</t>
  </si>
  <si>
    <t>Pre-Contract Stipulation(s) Met:</t>
  </si>
  <si>
    <t>Contract Stipulation(s) to be Met:</t>
  </si>
  <si>
    <t xml:space="preserve">FA    </t>
  </si>
  <si>
    <t>Contract #</t>
  </si>
  <si>
    <t>COMMUNICATIONS</t>
  </si>
  <si>
    <t>COMMUNICATIONS TOTAL</t>
  </si>
  <si>
    <t>SERVICE CONTRACTS</t>
  </si>
  <si>
    <t>FRINGE BENEFITS</t>
  </si>
  <si>
    <t>SERVICE CONTRACTS TOTAL</t>
  </si>
  <si>
    <t>OTHER</t>
  </si>
  <si>
    <t>SUPPLIES</t>
  </si>
  <si>
    <t>OTHER TOTAL</t>
  </si>
  <si>
    <t>DESCRIPTION OF MATCHING FUNDS</t>
  </si>
  <si>
    <t>(Specify Source of Funds)</t>
  </si>
  <si>
    <t>SUPPLIES TOTAL</t>
  </si>
  <si>
    <t>EQUIPMENT</t>
  </si>
  <si>
    <t>Local Cash Match TOTAL</t>
  </si>
  <si>
    <t>EQUIPMENT TOTAL</t>
  </si>
  <si>
    <t>Local In-Kind Match TOTAL</t>
  </si>
  <si>
    <t>1.</t>
  </si>
  <si>
    <t>2.</t>
  </si>
  <si>
    <t>3.</t>
  </si>
  <si>
    <t>4.</t>
  </si>
  <si>
    <t>5.</t>
  </si>
  <si>
    <t>6.</t>
  </si>
  <si>
    <t>7.</t>
  </si>
  <si>
    <t>8.</t>
  </si>
  <si>
    <t>9.</t>
  </si>
  <si>
    <t>10.</t>
  </si>
  <si>
    <t>11.</t>
  </si>
  <si>
    <t>12.</t>
  </si>
  <si>
    <t>13.</t>
  </si>
  <si>
    <t>14.</t>
  </si>
  <si>
    <t>15.</t>
  </si>
  <si>
    <t>16.</t>
  </si>
  <si>
    <t>17.</t>
  </si>
  <si>
    <t>18.</t>
  </si>
  <si>
    <t>19.</t>
  </si>
  <si>
    <t>23.</t>
  </si>
  <si>
    <t>25.</t>
  </si>
  <si>
    <t>26.</t>
  </si>
  <si>
    <t>Rent/Utilities/Space</t>
  </si>
  <si>
    <t>$ Total</t>
  </si>
  <si>
    <t>Line 5:</t>
  </si>
  <si>
    <t>(Line 6)</t>
  </si>
  <si>
    <t>Line 8:</t>
  </si>
  <si>
    <t>Line 9:</t>
  </si>
  <si>
    <t>Line 10:</t>
  </si>
  <si>
    <t>Line 11:</t>
  </si>
  <si>
    <t>Line 12:</t>
  </si>
  <si>
    <t>Line 13:</t>
  </si>
  <si>
    <t>20.</t>
  </si>
  <si>
    <t>21.</t>
  </si>
  <si>
    <t>b.  Position / Title</t>
  </si>
  <si>
    <t>c.  FTE</t>
  </si>
  <si>
    <t>Salaries and Wages</t>
  </si>
  <si>
    <t>d. $ Total</t>
  </si>
  <si>
    <t>SALARIES AND WAGES TOTAL</t>
  </si>
  <si>
    <t>(check one)</t>
  </si>
  <si>
    <t>RENT/UTILITIES</t>
  </si>
  <si>
    <t>RENT/UTILITIES/TOTAL</t>
  </si>
  <si>
    <t xml:space="preserve">AAA 1-B USE ONLY </t>
  </si>
  <si>
    <t>Stipulations Approval</t>
  </si>
  <si>
    <t xml:space="preserve">TRAVEL - STAFF </t>
  </si>
  <si>
    <t>5. SALARIES AND WAGES</t>
  </si>
  <si>
    <t>a.  Standard Work Week Hours:</t>
  </si>
  <si>
    <t>TOTAL RESOURCES</t>
  </si>
  <si>
    <t>FA</t>
  </si>
  <si>
    <t>Chore</t>
  </si>
  <si>
    <t>Adult Day Services</t>
  </si>
  <si>
    <t>Description</t>
  </si>
  <si>
    <t>Counseling</t>
  </si>
  <si>
    <t>Elder Abuse Prevention</t>
  </si>
  <si>
    <t>Hearing Impaired Services</t>
  </si>
  <si>
    <t>Home Injury Control</t>
  </si>
  <si>
    <t>Interfaith Volunteer Caregiver</t>
  </si>
  <si>
    <t>Legal Services</t>
  </si>
  <si>
    <t>Ombudsman</t>
  </si>
  <si>
    <t>Resource Advocacy</t>
  </si>
  <si>
    <t>Respite Care Demonstration</t>
  </si>
  <si>
    <t>Senior Center Staffing</t>
  </si>
  <si>
    <t>Vision Impaired Services</t>
  </si>
  <si>
    <t>Grandparents Raising Grandchildren</t>
  </si>
  <si>
    <t>Long Term Care</t>
  </si>
  <si>
    <t>STAFF TRAVEL TOTAL</t>
  </si>
  <si>
    <t>Rent Rate:</t>
  </si>
  <si>
    <t>Miles:</t>
  </si>
  <si>
    <t>Other:</t>
  </si>
  <si>
    <t>Rate Per Mile:</t>
  </si>
  <si>
    <t>Utilities:</t>
  </si>
  <si>
    <t>Square Feet:</t>
  </si>
  <si>
    <t>Months:</t>
  </si>
  <si>
    <t>The match ratio for this service is incorrect.</t>
  </si>
  <si>
    <t>Match Worksheet Area</t>
  </si>
  <si>
    <t>DO NOT MOVE OR CHANGE THE FOLLOWING</t>
  </si>
  <si>
    <t xml:space="preserve">BUDGET SUMMARY </t>
  </si>
  <si>
    <t>22.</t>
  </si>
  <si>
    <t>% TO TOTAL SALARIES</t>
  </si>
  <si>
    <t>Program Income/Voluntary Cost Share</t>
  </si>
  <si>
    <t>Federal/State</t>
  </si>
  <si>
    <t>Initial</t>
  </si>
  <si>
    <t xml:space="preserve"> Agency Name:</t>
  </si>
  <si>
    <t xml:space="preserve"> Service:</t>
  </si>
  <si>
    <t>Less:Program Income/Voluntary Cost Share</t>
  </si>
  <si>
    <t xml:space="preserve">     Total Direct Costs</t>
  </si>
  <si>
    <t xml:space="preserve">     Direct Costs</t>
  </si>
  <si>
    <t xml:space="preserve">     Indirect Costs</t>
  </si>
  <si>
    <t>Total Indirect Costs</t>
  </si>
  <si>
    <t>Page 2 of 3</t>
  </si>
  <si>
    <t>Page 3 of 3</t>
  </si>
  <si>
    <t>24.</t>
  </si>
  <si>
    <t>27.</t>
  </si>
  <si>
    <t>28.</t>
  </si>
  <si>
    <t>29.</t>
  </si>
  <si>
    <t>30.</t>
  </si>
  <si>
    <t>31.</t>
  </si>
  <si>
    <t>32.</t>
  </si>
  <si>
    <t>33.   ADDITIONAL RESOURCES</t>
  </si>
  <si>
    <t>14. SALARIES AND WAGES</t>
  </si>
  <si>
    <t>Line 14:</t>
  </si>
  <si>
    <t>(Line 15)</t>
  </si>
  <si>
    <t>Line 17:</t>
  </si>
  <si>
    <t>Line 18:</t>
  </si>
  <si>
    <t>Line 19:</t>
  </si>
  <si>
    <t>Line 20:</t>
  </si>
  <si>
    <t>Line 21:</t>
  </si>
  <si>
    <t>Line 22:</t>
  </si>
  <si>
    <t>Line 26c.</t>
  </si>
  <si>
    <t>Line 26b.</t>
  </si>
  <si>
    <t>26.a.</t>
  </si>
  <si>
    <t>26.b.</t>
  </si>
  <si>
    <t>26.c.</t>
  </si>
  <si>
    <t>Page 1of 3</t>
  </si>
  <si>
    <t>Total Match</t>
  </si>
  <si>
    <t>DIRECT BUDGET COST DETAIL SCHEDULE</t>
  </si>
  <si>
    <t>INDIRECT BUDGET COST DETAIL SCHEDULE</t>
  </si>
  <si>
    <t>Line 16:</t>
  </si>
  <si>
    <t>Line 7:</t>
  </si>
  <si>
    <t>Agency Name:</t>
  </si>
  <si>
    <t>Service:</t>
  </si>
  <si>
    <t>CBA</t>
  </si>
  <si>
    <t>TOTAL BUDGETED PARTICIPANTS</t>
  </si>
  <si>
    <t xml:space="preserve"> </t>
  </si>
  <si>
    <t>10/01/2018  -  09/30/2019</t>
  </si>
  <si>
    <t>34.</t>
  </si>
  <si>
    <t>35.  Budget Approval</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</si>
</sst>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_);\(0\)"/>
    <numFmt numFmtId="168" formatCode="mm/dd/yy"/>
    <numFmt numFmtId="169" formatCode="0.0_);\(0.0\)"/>
    <numFmt numFmtId="170" formatCode="0.00_);\(0.00\)"/>
    <numFmt numFmtId="171" formatCode="&quot;Yes&quot;;&quot;Yes&quot;;&quot;No&quot;"/>
    <numFmt numFmtId="172" formatCode="&quot;True&quot;;&quot;True&quot;;&quot;False&quot;"/>
    <numFmt numFmtId="173" formatCode="&quot;On&quot;;&quot;On&quot;;&quot;Off&quot;"/>
    <numFmt numFmtId="174" formatCode="0.000"/>
    <numFmt numFmtId="175" formatCode="[$-409]dddd\,\ mmmm\ dd\,\ yyyy"/>
    <numFmt numFmtId="176" formatCode="[$-409]h:mm:ss\ AM/PM"/>
    <numFmt numFmtId="177" formatCode="&quot;$&quot;#,##0;[Red]&quot;$&quot;#,##0"/>
    <numFmt numFmtId="178" formatCode="#,##0;[Red]#,##0"/>
  </numFmts>
  <fonts count="68">
    <font>
      <sz val="10"/>
      <name val="Arial"/>
      <family val="0"/>
    </font>
    <font>
      <b/>
      <sz val="10"/>
      <name val="Arial"/>
      <family val="0"/>
    </font>
    <font>
      <i/>
      <sz val="10"/>
      <name val="Arial"/>
      <family val="0"/>
    </font>
    <font>
      <b/>
      <i/>
      <sz val="10"/>
      <name val="Arial"/>
      <family val="0"/>
    </font>
    <font>
      <sz val="10"/>
      <name val="Times New Roman"/>
      <family val="1"/>
    </font>
    <font>
      <sz val="8"/>
      <name val="Arial"/>
      <family val="2"/>
    </font>
    <font>
      <sz val="9"/>
      <name val="Arial"/>
      <family val="2"/>
    </font>
    <font>
      <u val="single"/>
      <sz val="10"/>
      <color indexed="12"/>
      <name val="Arial"/>
      <family val="2"/>
    </font>
    <font>
      <u val="single"/>
      <sz val="10"/>
      <color indexed="36"/>
      <name val="Arial"/>
      <family val="2"/>
    </font>
    <font>
      <sz val="8"/>
      <name val="Tahoma"/>
      <family val="2"/>
    </font>
    <font>
      <sz val="9"/>
      <name val="Times New Roman"/>
      <family val="1"/>
    </font>
    <font>
      <sz val="10"/>
      <color indexed="8"/>
      <name val="Arial"/>
      <family val="2"/>
    </font>
    <font>
      <sz val="10"/>
      <color indexed="9"/>
      <name val="Arial"/>
      <family val="2"/>
    </font>
    <font>
      <b/>
      <sz val="8"/>
      <name val="Tahoma"/>
      <family val="2"/>
    </font>
    <font>
      <sz val="10"/>
      <color indexed="47"/>
      <name val="Arial"/>
      <family val="2"/>
    </font>
    <font>
      <sz val="10"/>
      <name val="Arial Unicode MS"/>
      <family val="2"/>
    </font>
    <font>
      <b/>
      <i/>
      <sz val="8"/>
      <color indexed="10"/>
      <name val="Tahoma"/>
      <family val="2"/>
    </font>
    <font>
      <sz val="10"/>
      <color indexed="47"/>
      <name val="Antique Olive"/>
      <family val="2"/>
    </font>
    <font>
      <b/>
      <sz val="9"/>
      <name val="Arial"/>
      <family val="2"/>
    </font>
    <font>
      <b/>
      <sz val="8"/>
      <name val="Arial"/>
      <family val="2"/>
    </font>
    <font>
      <sz val="8"/>
      <color indexed="8"/>
      <name val="Arial"/>
      <family val="2"/>
    </font>
    <font>
      <sz val="8"/>
      <name val="Times New Roman"/>
      <family val="1"/>
    </font>
    <font>
      <b/>
      <sz val="8"/>
      <color indexed="8"/>
      <name val="Arial"/>
      <family val="2"/>
    </font>
    <font>
      <sz val="8"/>
      <color indexed="9"/>
      <name val="Tahoma"/>
      <family val="2"/>
    </font>
    <font>
      <sz val="9"/>
      <color indexed="9"/>
      <name val="Tahoma"/>
      <family val="2"/>
    </font>
    <font>
      <sz val="9"/>
      <color indexed="9"/>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0"/>
      <name val="Arial"/>
      <family val="2"/>
    </font>
    <font>
      <sz val="10"/>
      <color indexed="10"/>
      <name val="Times New Roman"/>
      <family val="1"/>
    </font>
    <font>
      <sz val="7"/>
      <color indexed="8"/>
      <name val="Arial"/>
      <family val="0"/>
    </font>
    <font>
      <sz val="9"/>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391">
    <xf numFmtId="0" fontId="0" fillId="0" borderId="0" xfId="0" applyAlignment="1">
      <alignment/>
    </xf>
    <xf numFmtId="0" fontId="0" fillId="0" borderId="0" xfId="0" applyFont="1" applyAlignment="1">
      <alignment/>
    </xf>
    <xf numFmtId="0" fontId="0" fillId="0" borderId="0" xfId="0" applyFont="1" applyBorder="1" applyAlignment="1">
      <alignment/>
    </xf>
    <xf numFmtId="0" fontId="1" fillId="0" borderId="0" xfId="0" applyFont="1" applyAlignment="1">
      <alignment/>
    </xf>
    <xf numFmtId="49" fontId="0" fillId="0" borderId="0" xfId="0" applyNumberFormat="1" applyFont="1" applyAlignment="1">
      <alignment horizontal="right"/>
    </xf>
    <xf numFmtId="42" fontId="0" fillId="0" borderId="0" xfId="44" applyNumberFormat="1" applyFont="1" applyAlignment="1">
      <alignment horizontal="left"/>
    </xf>
    <xf numFmtId="0" fontId="0" fillId="0" borderId="0" xfId="0" applyFont="1" applyAlignment="1" applyProtection="1">
      <alignment/>
      <protection/>
    </xf>
    <xf numFmtId="42" fontId="0" fillId="0" borderId="0" xfId="44" applyNumberFormat="1" applyFont="1" applyAlignment="1" applyProtection="1">
      <alignment horizontal="left"/>
      <protection/>
    </xf>
    <xf numFmtId="0" fontId="0" fillId="0" borderId="10" xfId="0" applyFont="1" applyBorder="1" applyAlignment="1" applyProtection="1">
      <alignment horizontal="left"/>
      <protection/>
    </xf>
    <xf numFmtId="0" fontId="0" fillId="0" borderId="11" xfId="0" applyFont="1" applyBorder="1" applyAlignment="1" applyProtection="1">
      <alignment/>
      <protection/>
    </xf>
    <xf numFmtId="0" fontId="0" fillId="0" borderId="11" xfId="0" applyFont="1" applyBorder="1" applyAlignment="1" applyProtection="1">
      <alignment horizontal="center"/>
      <protection/>
    </xf>
    <xf numFmtId="42" fontId="0" fillId="0" borderId="11" xfId="44" applyNumberFormat="1" applyFont="1" applyBorder="1" applyAlignment="1" applyProtection="1">
      <alignment horizontal="left"/>
      <protection/>
    </xf>
    <xf numFmtId="42" fontId="0" fillId="0" borderId="12" xfId="44" applyNumberFormat="1" applyFont="1" applyBorder="1" applyAlignment="1" applyProtection="1">
      <alignment horizontal="left"/>
      <protection/>
    </xf>
    <xf numFmtId="0" fontId="0" fillId="0" borderId="13" xfId="0" applyFont="1" applyBorder="1" applyAlignment="1" applyProtection="1">
      <alignment horizontal="center"/>
      <protection/>
    </xf>
    <xf numFmtId="0" fontId="0" fillId="0" borderId="0" xfId="0" applyFont="1" applyAlignment="1" applyProtection="1">
      <alignment horizontal="right"/>
      <protection/>
    </xf>
    <xf numFmtId="42" fontId="0" fillId="0" borderId="0" xfId="44" applyNumberFormat="1" applyFont="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14" xfId="0" applyFont="1" applyBorder="1" applyAlignment="1" applyProtection="1">
      <alignment horizontal="left"/>
      <protection/>
    </xf>
    <xf numFmtId="0" fontId="0" fillId="0" borderId="14" xfId="0" applyFont="1" applyBorder="1" applyAlignment="1" applyProtection="1">
      <alignment/>
      <protection/>
    </xf>
    <xf numFmtId="0" fontId="0" fillId="0" borderId="0" xfId="0" applyFont="1" applyAlignment="1" applyProtection="1">
      <alignment horizontal="center"/>
      <protection/>
    </xf>
    <xf numFmtId="0" fontId="0" fillId="0" borderId="15"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12" xfId="0" applyFont="1" applyBorder="1" applyAlignment="1" applyProtection="1">
      <alignment/>
      <protection/>
    </xf>
    <xf numFmtId="0" fontId="0" fillId="0" borderId="0" xfId="0" applyFont="1" applyBorder="1" applyAlignment="1" applyProtection="1">
      <alignment/>
      <protection/>
    </xf>
    <xf numFmtId="49" fontId="0" fillId="0" borderId="16" xfId="0" applyNumberFormat="1" applyFont="1" applyBorder="1" applyAlignment="1" applyProtection="1">
      <alignment horizontal="right"/>
      <protection/>
    </xf>
    <xf numFmtId="0" fontId="12" fillId="0" borderId="0" xfId="57" applyFont="1">
      <alignment/>
      <protection/>
    </xf>
    <xf numFmtId="1" fontId="0" fillId="0" borderId="0" xfId="0" applyNumberFormat="1" applyFont="1" applyFill="1" applyBorder="1" applyAlignment="1" applyProtection="1">
      <alignment/>
      <protection locked="0"/>
    </xf>
    <xf numFmtId="0" fontId="11" fillId="0" borderId="0" xfId="0" applyFont="1" applyAlignment="1">
      <alignment/>
    </xf>
    <xf numFmtId="0" fontId="0" fillId="0" borderId="16" xfId="0" applyFont="1" applyBorder="1" applyAlignment="1" applyProtection="1">
      <alignment horizontal="right"/>
      <protection/>
    </xf>
    <xf numFmtId="1" fontId="0" fillId="0" borderId="14" xfId="0" applyNumberFormat="1" applyFont="1" applyFill="1" applyBorder="1" applyAlignment="1" applyProtection="1">
      <alignment/>
      <protection/>
    </xf>
    <xf numFmtId="2" fontId="0" fillId="0" borderId="14" xfId="0" applyNumberFormat="1" applyFont="1" applyFill="1" applyBorder="1" applyAlignment="1" applyProtection="1">
      <alignment/>
      <protection/>
    </xf>
    <xf numFmtId="42" fontId="0" fillId="0" borderId="13" xfId="44" applyNumberFormat="1" applyFont="1" applyBorder="1" applyAlignment="1" applyProtection="1">
      <alignment horizontal="center"/>
      <protection/>
    </xf>
    <xf numFmtId="44" fontId="0" fillId="0" borderId="13" xfId="44" applyFont="1" applyBorder="1" applyAlignment="1" applyProtection="1">
      <alignment horizontal="center"/>
      <protection/>
    </xf>
    <xf numFmtId="0" fontId="5" fillId="0" borderId="14" xfId="0" applyFont="1" applyBorder="1" applyAlignment="1" applyProtection="1">
      <alignment horizontal="right"/>
      <protection/>
    </xf>
    <xf numFmtId="165" fontId="0" fillId="0" borderId="0" xfId="42" applyNumberFormat="1" applyFont="1" applyFill="1" applyBorder="1" applyAlignment="1" applyProtection="1">
      <alignment horizontal="center"/>
      <protection locked="0"/>
    </xf>
    <xf numFmtId="0" fontId="12" fillId="0" borderId="0" xfId="0" applyFont="1" applyAlignment="1">
      <alignment/>
    </xf>
    <xf numFmtId="42" fontId="12" fillId="0" borderId="0" xfId="44" applyNumberFormat="1" applyFont="1" applyAlignment="1">
      <alignment horizontal="left"/>
    </xf>
    <xf numFmtId="0" fontId="12" fillId="0" borderId="0" xfId="0" applyFont="1" applyBorder="1" applyAlignment="1">
      <alignment/>
    </xf>
    <xf numFmtId="0" fontId="12" fillId="0" borderId="0" xfId="0" applyFont="1" applyBorder="1" applyAlignment="1">
      <alignment horizontal="right"/>
    </xf>
    <xf numFmtId="0" fontId="12" fillId="0" borderId="0" xfId="0" applyFont="1" applyAlignment="1">
      <alignment horizontal="right"/>
    </xf>
    <xf numFmtId="10" fontId="18" fillId="0" borderId="16" xfId="42" applyNumberFormat="1" applyFont="1" applyBorder="1" applyAlignment="1" applyProtection="1">
      <alignment horizontal="center"/>
      <protection/>
    </xf>
    <xf numFmtId="0" fontId="1" fillId="0" borderId="0" xfId="0" applyFont="1" applyAlignment="1" applyProtection="1">
      <alignment horizontal="left"/>
      <protection/>
    </xf>
    <xf numFmtId="0" fontId="0" fillId="0" borderId="0" xfId="0" applyFont="1" applyFill="1" applyBorder="1" applyAlignment="1">
      <alignment/>
    </xf>
    <xf numFmtId="3" fontId="11" fillId="0" borderId="0" xfId="42" applyNumberFormat="1" applyFont="1" applyFill="1" applyBorder="1" applyAlignment="1" applyProtection="1">
      <alignment/>
      <protection locked="0"/>
    </xf>
    <xf numFmtId="1" fontId="12" fillId="0" borderId="0" xfId="0" applyNumberFormat="1" applyFont="1" applyBorder="1" applyAlignment="1" quotePrefix="1">
      <alignment/>
    </xf>
    <xf numFmtId="1" fontId="12" fillId="0" borderId="0" xfId="0" applyNumberFormat="1" applyFont="1" applyFill="1" applyBorder="1" applyAlignment="1" applyProtection="1" quotePrefix="1">
      <alignment/>
      <protection hidden="1"/>
    </xf>
    <xf numFmtId="0" fontId="23" fillId="0" borderId="0" xfId="0" applyFont="1" applyBorder="1" applyAlignment="1">
      <alignment/>
    </xf>
    <xf numFmtId="0" fontId="23" fillId="0" borderId="0" xfId="57" applyFont="1" applyBorder="1">
      <alignment/>
      <protection/>
    </xf>
    <xf numFmtId="9" fontId="23" fillId="0" borderId="0" xfId="0" applyNumberFormat="1" applyFont="1" applyBorder="1" applyAlignment="1">
      <alignment/>
    </xf>
    <xf numFmtId="42" fontId="11" fillId="0" borderId="0" xfId="44" applyNumberFormat="1" applyFont="1" applyAlignment="1">
      <alignment horizontal="left"/>
    </xf>
    <xf numFmtId="0" fontId="11" fillId="0" borderId="0" xfId="0" applyFont="1" applyBorder="1" applyAlignment="1">
      <alignment/>
    </xf>
    <xf numFmtId="1" fontId="11" fillId="0" borderId="0" xfId="0" applyNumberFormat="1" applyFont="1" applyAlignment="1" quotePrefix="1">
      <alignment/>
    </xf>
    <xf numFmtId="2" fontId="11" fillId="0" borderId="0" xfId="0" applyNumberFormat="1" applyFont="1" applyAlignment="1" quotePrefix="1">
      <alignment/>
    </xf>
    <xf numFmtId="0" fontId="24" fillId="0" borderId="0" xfId="57" applyFont="1" applyBorder="1">
      <alignment/>
      <protection/>
    </xf>
    <xf numFmtId="0" fontId="25" fillId="0" borderId="0" xfId="0" applyFont="1" applyAlignment="1">
      <alignment/>
    </xf>
    <xf numFmtId="42" fontId="0" fillId="33" borderId="13" xfId="44" applyNumberFormat="1"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33" borderId="13" xfId="0" applyFont="1" applyFill="1" applyBorder="1" applyAlignment="1" applyProtection="1">
      <alignment horizontal="center"/>
      <protection locked="0"/>
    </xf>
    <xf numFmtId="43" fontId="0" fillId="33" borderId="11" xfId="0" applyNumberFormat="1" applyFont="1" applyFill="1" applyBorder="1" applyAlignment="1" applyProtection="1">
      <alignment/>
      <protection locked="0"/>
    </xf>
    <xf numFmtId="42" fontId="0" fillId="33" borderId="11" xfId="44" applyNumberFormat="1" applyFont="1" applyFill="1" applyBorder="1" applyAlignment="1" applyProtection="1">
      <alignment horizontal="left"/>
      <protection locked="0"/>
    </xf>
    <xf numFmtId="1" fontId="0" fillId="33" borderId="14" xfId="0" applyNumberFormat="1" applyFont="1" applyFill="1" applyBorder="1" applyAlignment="1" applyProtection="1">
      <alignment horizontal="center"/>
      <protection locked="0"/>
    </xf>
    <xf numFmtId="174" fontId="0" fillId="33" borderId="14" xfId="0" applyNumberFormat="1" applyFont="1" applyFill="1" applyBorder="1" applyAlignment="1" applyProtection="1">
      <alignment horizontal="center"/>
      <protection locked="0"/>
    </xf>
    <xf numFmtId="42" fontId="0" fillId="33" borderId="13" xfId="44" applyNumberFormat="1" applyFont="1" applyFill="1" applyBorder="1" applyAlignment="1" applyProtection="1">
      <alignment horizontal="left"/>
      <protection locked="0"/>
    </xf>
    <xf numFmtId="42" fontId="0" fillId="33" borderId="17" xfId="44" applyNumberFormat="1" applyFont="1" applyFill="1" applyBorder="1" applyAlignment="1" applyProtection="1">
      <alignment horizontal="left"/>
      <protection locked="0"/>
    </xf>
    <xf numFmtId="44" fontId="0" fillId="33" borderId="13" xfId="44" applyNumberFormat="1" applyFont="1" applyFill="1" applyBorder="1" applyAlignment="1" applyProtection="1">
      <alignment/>
      <protection locked="0"/>
    </xf>
    <xf numFmtId="42" fontId="0" fillId="33" borderId="18" xfId="44" applyNumberFormat="1" applyFont="1" applyFill="1" applyBorder="1" applyAlignment="1" applyProtection="1">
      <alignment/>
      <protection locked="0"/>
    </xf>
    <xf numFmtId="170" fontId="0" fillId="33" borderId="13" xfId="0" applyNumberFormat="1" applyFont="1" applyFill="1" applyBorder="1" applyAlignment="1" applyProtection="1">
      <alignment horizontal="center"/>
      <protection locked="0"/>
    </xf>
    <xf numFmtId="167" fontId="0" fillId="33" borderId="19" xfId="0" applyNumberFormat="1" applyFont="1" applyFill="1" applyBorder="1" applyAlignment="1" applyProtection="1">
      <alignment horizontal="center"/>
      <protection locked="0"/>
    </xf>
    <xf numFmtId="42" fontId="0" fillId="33" borderId="11" xfId="44" applyNumberFormat="1" applyFont="1" applyFill="1" applyBorder="1" applyAlignment="1" applyProtection="1">
      <alignment/>
      <protection locked="0"/>
    </xf>
    <xf numFmtId="0" fontId="0" fillId="0" borderId="0" xfId="0" applyFont="1" applyFill="1" applyBorder="1" applyAlignment="1" applyProtection="1">
      <alignment/>
      <protection locked="0"/>
    </xf>
    <xf numFmtId="49" fontId="0" fillId="0" borderId="0" xfId="0" applyNumberFormat="1" applyFont="1" applyBorder="1" applyAlignment="1" applyProtection="1">
      <alignment horizontal="left"/>
      <protection/>
    </xf>
    <xf numFmtId="0" fontId="19" fillId="33" borderId="0" xfId="0" applyFont="1" applyFill="1" applyBorder="1" applyAlignment="1" applyProtection="1">
      <alignment horizontal="center"/>
      <protection locked="0"/>
    </xf>
    <xf numFmtId="0" fontId="0" fillId="33" borderId="0" xfId="0" applyFont="1" applyFill="1" applyBorder="1" applyAlignment="1" applyProtection="1">
      <alignment/>
      <protection locked="0"/>
    </xf>
    <xf numFmtId="0" fontId="0" fillId="0" borderId="13" xfId="0" applyFont="1" applyBorder="1" applyAlignment="1" applyProtection="1">
      <alignment horizontal="center"/>
      <protection/>
    </xf>
    <xf numFmtId="42" fontId="0" fillId="33" borderId="0" xfId="44" applyNumberFormat="1" applyFont="1" applyFill="1" applyBorder="1" applyAlignment="1" applyProtection="1">
      <alignment/>
      <protection locked="0"/>
    </xf>
    <xf numFmtId="0" fontId="0" fillId="0" borderId="0" xfId="0" applyFont="1" applyAlignment="1" applyProtection="1">
      <alignment/>
      <protection/>
    </xf>
    <xf numFmtId="0" fontId="0" fillId="0" borderId="0" xfId="0" applyFont="1" applyAlignment="1" applyProtection="1">
      <alignment horizontal="left"/>
      <protection/>
    </xf>
    <xf numFmtId="0" fontId="0" fillId="0" borderId="0" xfId="0" applyFont="1" applyFill="1" applyBorder="1" applyAlignment="1" applyProtection="1">
      <alignment/>
      <protection/>
    </xf>
    <xf numFmtId="0" fontId="0" fillId="0" borderId="17" xfId="0" applyFont="1" applyFill="1" applyBorder="1" applyAlignment="1" applyProtection="1">
      <alignment horizontal="center"/>
      <protection/>
    </xf>
    <xf numFmtId="0" fontId="0" fillId="0" borderId="0" xfId="0" applyFont="1" applyAlignment="1">
      <alignment horizontal="center" vertical="center"/>
    </xf>
    <xf numFmtId="49" fontId="0" fillId="0" borderId="16" xfId="0" applyNumberFormat="1" applyFont="1" applyBorder="1" applyAlignment="1" applyProtection="1">
      <alignment horizontal="left" vertical="center"/>
      <protection/>
    </xf>
    <xf numFmtId="0" fontId="0" fillId="0" borderId="16" xfId="0" applyFont="1" applyFill="1" applyBorder="1" applyAlignment="1" applyProtection="1">
      <alignment horizontal="left" vertical="center"/>
      <protection locked="0"/>
    </xf>
    <xf numFmtId="0" fontId="0" fillId="0" borderId="12" xfId="0" applyFont="1" applyBorder="1" applyAlignment="1" applyProtection="1">
      <alignment horizontal="center"/>
      <protection/>
    </xf>
    <xf numFmtId="0" fontId="0" fillId="0" borderId="16" xfId="0" applyFont="1" applyFill="1" applyBorder="1" applyAlignment="1" applyProtection="1">
      <alignment horizontal="left"/>
      <protection/>
    </xf>
    <xf numFmtId="0" fontId="19" fillId="33" borderId="0" xfId="0" applyFont="1" applyFill="1" applyBorder="1" applyAlignment="1" applyProtection="1">
      <alignment/>
      <protection locked="0"/>
    </xf>
    <xf numFmtId="42" fontId="0" fillId="0" borderId="19" xfId="44" applyNumberFormat="1" applyFont="1" applyFill="1" applyBorder="1" applyAlignment="1" applyProtection="1">
      <alignment/>
      <protection locked="0"/>
    </xf>
    <xf numFmtId="0" fontId="0" fillId="0" borderId="1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7" xfId="0" applyFont="1" applyFill="1" applyBorder="1" applyAlignment="1" applyProtection="1">
      <alignment/>
      <protection locked="0"/>
    </xf>
    <xf numFmtId="42" fontId="66" fillId="0" borderId="19" xfId="44" applyNumberFormat="1" applyFont="1" applyFill="1" applyBorder="1" applyAlignment="1" applyProtection="1">
      <alignment/>
      <protection locked="0"/>
    </xf>
    <xf numFmtId="0" fontId="66" fillId="0" borderId="16" xfId="0" applyFont="1" applyFill="1" applyBorder="1" applyAlignment="1" applyProtection="1">
      <alignment/>
      <protection locked="0"/>
    </xf>
    <xf numFmtId="0" fontId="66" fillId="0" borderId="14" xfId="0" applyFont="1" applyFill="1" applyBorder="1" applyAlignment="1" applyProtection="1">
      <alignment/>
      <protection locked="0"/>
    </xf>
    <xf numFmtId="0" fontId="66" fillId="0" borderId="17" xfId="0" applyFont="1" applyFill="1" applyBorder="1" applyAlignment="1" applyProtection="1">
      <alignment/>
      <protection locked="0"/>
    </xf>
    <xf numFmtId="42" fontId="0" fillId="0" borderId="13" xfId="44" applyNumberFormat="1" applyFont="1" applyFill="1" applyBorder="1" applyAlignment="1" applyProtection="1">
      <alignment/>
      <protection locked="0"/>
    </xf>
    <xf numFmtId="0" fontId="1" fillId="0" borderId="14" xfId="0" applyFont="1" applyBorder="1" applyAlignment="1" applyProtection="1">
      <alignment/>
      <protection locked="0"/>
    </xf>
    <xf numFmtId="0" fontId="0" fillId="0" borderId="20" xfId="0" applyFont="1" applyBorder="1" applyAlignment="1" applyProtection="1">
      <alignment horizontal="centerContinuous"/>
      <protection locked="0"/>
    </xf>
    <xf numFmtId="0" fontId="1" fillId="0" borderId="14" xfId="0" applyFont="1" applyBorder="1" applyAlignment="1" applyProtection="1">
      <alignment horizontal="right"/>
      <protection locked="0"/>
    </xf>
    <xf numFmtId="0" fontId="0" fillId="0" borderId="17" xfId="0" applyFont="1" applyBorder="1" applyAlignment="1" applyProtection="1">
      <alignment horizontal="centerContinuous"/>
      <protection locked="0"/>
    </xf>
    <xf numFmtId="0" fontId="4" fillId="0" borderId="21" xfId="0" applyFont="1" applyBorder="1" applyAlignment="1" applyProtection="1">
      <alignment/>
      <protection locked="0"/>
    </xf>
    <xf numFmtId="0" fontId="4" fillId="0" borderId="0" xfId="0" applyFont="1" applyAlignment="1" applyProtection="1">
      <alignment/>
      <protection locked="0"/>
    </xf>
    <xf numFmtId="49" fontId="6" fillId="0" borderId="22" xfId="0" applyNumberFormat="1" applyFont="1" applyBorder="1" applyAlignment="1" applyProtection="1">
      <alignment/>
      <protection locked="0"/>
    </xf>
    <xf numFmtId="49" fontId="6" fillId="0" borderId="0" xfId="0" applyNumberFormat="1" applyFont="1" applyBorder="1" applyAlignment="1" applyProtection="1">
      <alignment horizontal="right"/>
      <protection locked="0"/>
    </xf>
    <xf numFmtId="0" fontId="6" fillId="0" borderId="0" xfId="0" applyFont="1" applyAlignment="1" applyProtection="1">
      <alignment/>
      <protection locked="0"/>
    </xf>
    <xf numFmtId="0" fontId="6" fillId="0" borderId="0" xfId="0" applyFont="1" applyBorder="1" applyAlignment="1" applyProtection="1">
      <alignment horizontal="right"/>
      <protection locked="0"/>
    </xf>
    <xf numFmtId="0" fontId="0" fillId="0" borderId="15" xfId="0" applyFont="1" applyBorder="1" applyAlignment="1" applyProtection="1">
      <alignment/>
      <protection locked="0"/>
    </xf>
    <xf numFmtId="0" fontId="0" fillId="0" borderId="10" xfId="0" applyFont="1" applyBorder="1" applyAlignment="1" applyProtection="1">
      <alignment horizontal="left"/>
      <protection locked="0"/>
    </xf>
    <xf numFmtId="0" fontId="4" fillId="0" borderId="12" xfId="0" applyFont="1" applyBorder="1" applyAlignment="1" applyProtection="1">
      <alignment/>
      <protection locked="0"/>
    </xf>
    <xf numFmtId="49" fontId="6" fillId="0" borderId="0" xfId="0" applyNumberFormat="1" applyFont="1" applyAlignment="1" applyProtection="1">
      <alignment horizontal="right"/>
      <protection locked="0"/>
    </xf>
    <xf numFmtId="0" fontId="6" fillId="0" borderId="0" xfId="0" applyFont="1" applyAlignment="1" applyProtection="1">
      <alignment horizontal="right"/>
      <protection locked="0"/>
    </xf>
    <xf numFmtId="165" fontId="0" fillId="0" borderId="15" xfId="42" applyNumberFormat="1" applyFont="1" applyBorder="1" applyAlignment="1" applyProtection="1">
      <alignment/>
      <protection locked="0"/>
    </xf>
    <xf numFmtId="44" fontId="0" fillId="0" borderId="0" xfId="44" applyNumberFormat="1" applyFont="1" applyFill="1" applyBorder="1" applyAlignment="1" applyProtection="1">
      <alignment/>
      <protection locked="0"/>
    </xf>
    <xf numFmtId="0" fontId="0" fillId="33" borderId="10" xfId="0" applyFont="1" applyFill="1" applyBorder="1" applyAlignment="1" applyProtection="1">
      <alignment/>
      <protection locked="0"/>
    </xf>
    <xf numFmtId="0" fontId="0" fillId="33" borderId="12" xfId="0" applyFont="1" applyFill="1" applyBorder="1" applyAlignment="1" applyProtection="1">
      <alignment/>
      <protection locked="0"/>
    </xf>
    <xf numFmtId="49" fontId="6" fillId="0" borderId="10" xfId="0" applyNumberFormat="1" applyFont="1" applyBorder="1" applyAlignment="1" applyProtection="1">
      <alignment/>
      <protection locked="0"/>
    </xf>
    <xf numFmtId="0" fontId="6" fillId="0" borderId="12" xfId="0" applyFont="1" applyBorder="1" applyAlignment="1" applyProtection="1">
      <alignment/>
      <protection locked="0"/>
    </xf>
    <xf numFmtId="0" fontId="6" fillId="0" borderId="12" xfId="0" applyFont="1" applyBorder="1" applyAlignment="1" applyProtection="1">
      <alignment horizontal="right"/>
      <protection locked="0"/>
    </xf>
    <xf numFmtId="44" fontId="0" fillId="0" borderId="12" xfId="44" applyNumberFormat="1" applyFont="1" applyFill="1" applyBorder="1" applyAlignment="1" applyProtection="1">
      <alignment/>
      <protection locked="0"/>
    </xf>
    <xf numFmtId="43" fontId="0" fillId="0" borderId="11" xfId="42" applyNumberFormat="1" applyFont="1" applyBorder="1" applyAlignment="1" applyProtection="1">
      <alignment/>
      <protection locked="0"/>
    </xf>
    <xf numFmtId="0" fontId="0" fillId="0" borderId="14" xfId="0" applyFont="1" applyBorder="1" applyAlignment="1" applyProtection="1">
      <alignment/>
      <protection locked="0"/>
    </xf>
    <xf numFmtId="0" fontId="0" fillId="0" borderId="0" xfId="0" applyFont="1" applyBorder="1" applyAlignment="1" applyProtection="1">
      <alignment/>
      <protection locked="0"/>
    </xf>
    <xf numFmtId="49" fontId="0" fillId="0" borderId="21" xfId="0" applyNumberFormat="1" applyFont="1" applyBorder="1" applyAlignment="1" applyProtection="1">
      <alignment horizontal="right"/>
      <protection locked="0"/>
    </xf>
    <xf numFmtId="49" fontId="0" fillId="0" borderId="22" xfId="0" applyNumberFormat="1" applyFont="1" applyBorder="1" applyAlignment="1" applyProtection="1">
      <alignment horizontal="right"/>
      <protection locked="0"/>
    </xf>
    <xf numFmtId="49" fontId="0" fillId="0" borderId="10" xfId="0" applyNumberFormat="1" applyFont="1" applyBorder="1" applyAlignment="1" applyProtection="1">
      <alignment horizontal="right"/>
      <protection locked="0"/>
    </xf>
    <xf numFmtId="0" fontId="5" fillId="0" borderId="0" xfId="0" applyFont="1" applyBorder="1" applyAlignment="1" applyProtection="1">
      <alignment horizontal="right"/>
      <protection locked="0"/>
    </xf>
    <xf numFmtId="0" fontId="0" fillId="0" borderId="0" xfId="0" applyFont="1" applyAlignment="1" applyProtection="1">
      <alignment/>
      <protection locked="0"/>
    </xf>
    <xf numFmtId="0" fontId="1" fillId="0" borderId="0" xfId="0" applyFont="1" applyAlignment="1" applyProtection="1">
      <alignment/>
      <protection locked="0"/>
    </xf>
    <xf numFmtId="42" fontId="0" fillId="0" borderId="0" xfId="44" applyNumberFormat="1" applyFont="1" applyAlignment="1" applyProtection="1">
      <alignment horizontal="left"/>
      <protection locked="0"/>
    </xf>
    <xf numFmtId="0" fontId="1" fillId="0" borderId="0" xfId="0" applyFont="1" applyAlignment="1" applyProtection="1">
      <alignment horizontal="left"/>
      <protection locked="0"/>
    </xf>
    <xf numFmtId="0" fontId="0" fillId="0" borderId="13" xfId="0" applyFont="1" applyBorder="1" applyAlignment="1" applyProtection="1">
      <alignment horizontal="center"/>
      <protection locked="0"/>
    </xf>
    <xf numFmtId="0" fontId="0" fillId="0" borderId="0" xfId="0" applyFont="1" applyAlignment="1" applyProtection="1">
      <alignment horizontal="center" vertical="center"/>
      <protection locked="0"/>
    </xf>
    <xf numFmtId="49" fontId="0" fillId="0" borderId="16"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protection locked="0"/>
    </xf>
    <xf numFmtId="49" fontId="0" fillId="0" borderId="0" xfId="0" applyNumberFormat="1" applyFont="1" applyAlignment="1" applyProtection="1">
      <alignment horizontal="right"/>
      <protection locked="0"/>
    </xf>
    <xf numFmtId="0" fontId="0" fillId="0" borderId="0" xfId="0" applyFont="1" applyAlignment="1" applyProtection="1">
      <alignment/>
      <protection locked="0"/>
    </xf>
    <xf numFmtId="42" fontId="0" fillId="0" borderId="12" xfId="44" applyNumberFormat="1" applyFont="1" applyBorder="1" applyAlignment="1" applyProtection="1">
      <alignment horizontal="left"/>
      <protection locked="0"/>
    </xf>
    <xf numFmtId="0" fontId="0" fillId="0" borderId="11"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11" xfId="0" applyFont="1" applyBorder="1" applyAlignment="1" applyProtection="1">
      <alignment horizontal="center"/>
      <protection locked="0"/>
    </xf>
    <xf numFmtId="0" fontId="0" fillId="0" borderId="0" xfId="0" applyFont="1" applyAlignment="1" applyProtection="1">
      <alignment horizontal="right"/>
      <protection locked="0"/>
    </xf>
    <xf numFmtId="42" fontId="0" fillId="0" borderId="0" xfId="44" applyNumberFormat="1" applyFont="1" applyBorder="1" applyAlignment="1" applyProtection="1">
      <alignment/>
      <protection locked="0"/>
    </xf>
    <xf numFmtId="0" fontId="0" fillId="0" borderId="12" xfId="0" applyFont="1" applyBorder="1" applyAlignment="1" applyProtection="1">
      <alignment/>
      <protection locked="0"/>
    </xf>
    <xf numFmtId="0" fontId="0" fillId="0" borderId="0" xfId="0" applyFont="1" applyAlignment="1" applyProtection="1">
      <alignment horizontal="left"/>
      <protection locked="0"/>
    </xf>
    <xf numFmtId="10" fontId="18" fillId="0" borderId="16" xfId="42" applyNumberFormat="1" applyFont="1" applyBorder="1" applyAlignment="1" applyProtection="1">
      <alignment horizontal="center"/>
      <protection locked="0"/>
    </xf>
    <xf numFmtId="0" fontId="0" fillId="0" borderId="0" xfId="0" applyFont="1" applyBorder="1" applyAlignment="1" applyProtection="1">
      <alignment/>
      <protection locked="0"/>
    </xf>
    <xf numFmtId="0" fontId="0" fillId="0" borderId="16" xfId="0" applyFont="1" applyBorder="1" applyAlignment="1" applyProtection="1">
      <alignment horizontal="right"/>
      <protection locked="0"/>
    </xf>
    <xf numFmtId="0" fontId="5" fillId="0" borderId="14" xfId="0" applyFont="1" applyBorder="1" applyAlignment="1" applyProtection="1">
      <alignment horizontal="right"/>
      <protection locked="0"/>
    </xf>
    <xf numFmtId="1" fontId="0" fillId="0" borderId="14" xfId="0" applyNumberFormat="1" applyFont="1" applyFill="1" applyBorder="1" applyAlignment="1" applyProtection="1">
      <alignment/>
      <protection locked="0"/>
    </xf>
    <xf numFmtId="0" fontId="0" fillId="0" borderId="14" xfId="0" applyFont="1" applyBorder="1" applyAlignment="1" applyProtection="1">
      <alignment horizontal="left"/>
      <protection locked="0"/>
    </xf>
    <xf numFmtId="2" fontId="0" fillId="0" borderId="14" xfId="0" applyNumberFormat="1" applyFont="1" applyFill="1" applyBorder="1" applyAlignment="1" applyProtection="1">
      <alignment/>
      <protection locked="0"/>
    </xf>
    <xf numFmtId="0" fontId="11" fillId="0" borderId="0" xfId="0" applyFont="1" applyAlignment="1" applyProtection="1">
      <alignmen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locked="0"/>
    </xf>
    <xf numFmtId="42" fontId="0" fillId="0" borderId="0" xfId="44" applyNumberFormat="1" applyFont="1" applyBorder="1" applyAlignment="1" applyProtection="1">
      <alignment horizontal="center"/>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42" fontId="1" fillId="0" borderId="0" xfId="44" applyNumberFormat="1" applyFont="1" applyBorder="1" applyAlignment="1" applyProtection="1">
      <alignment/>
      <protection locked="0"/>
    </xf>
    <xf numFmtId="44" fontId="0" fillId="0" borderId="0" xfId="44" applyFont="1" applyBorder="1" applyAlignment="1" applyProtection="1">
      <alignment horizontal="center"/>
      <protection locked="0"/>
    </xf>
    <xf numFmtId="0" fontId="0" fillId="0" borderId="0" xfId="0" applyFont="1" applyAlignment="1" applyProtection="1">
      <alignment horizontal="center"/>
      <protection locked="0"/>
    </xf>
    <xf numFmtId="49" fontId="0" fillId="0" borderId="16" xfId="0" applyNumberFormat="1" applyFont="1" applyBorder="1" applyAlignment="1" applyProtection="1">
      <alignment horizontal="right"/>
      <protection locked="0"/>
    </xf>
    <xf numFmtId="42" fontId="11" fillId="0" borderId="0" xfId="44" applyNumberFormat="1" applyFont="1" applyAlignment="1" applyProtection="1">
      <alignment horizontal="left"/>
      <protection locked="0"/>
    </xf>
    <xf numFmtId="0" fontId="11" fillId="0" borderId="0" xfId="0" applyFont="1" applyBorder="1" applyAlignment="1" applyProtection="1">
      <alignmen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right"/>
      <protection locked="0"/>
    </xf>
    <xf numFmtId="0" fontId="12" fillId="0" borderId="0" xfId="0" applyFont="1" applyAlignment="1" applyProtection="1">
      <alignment/>
      <protection locked="0"/>
    </xf>
    <xf numFmtId="0" fontId="12" fillId="0" borderId="0" xfId="0" applyFont="1" applyAlignment="1" applyProtection="1">
      <alignment horizontal="right"/>
      <protection locked="0"/>
    </xf>
    <xf numFmtId="1" fontId="12" fillId="0" borderId="0" xfId="0" applyNumberFormat="1" applyFont="1" applyBorder="1" applyAlignment="1" applyProtection="1" quotePrefix="1">
      <alignment/>
      <protection locked="0"/>
    </xf>
    <xf numFmtId="1" fontId="12" fillId="0" borderId="0" xfId="0" applyNumberFormat="1" applyFont="1" applyFill="1" applyBorder="1" applyAlignment="1" applyProtection="1" quotePrefix="1">
      <alignment/>
      <protection hidden="1" locked="0"/>
    </xf>
    <xf numFmtId="0" fontId="23" fillId="0" borderId="0" xfId="0" applyFont="1" applyBorder="1" applyAlignment="1" applyProtection="1">
      <alignment/>
      <protection locked="0"/>
    </xf>
    <xf numFmtId="0" fontId="23" fillId="0" borderId="0" xfId="57" applyFont="1" applyBorder="1" applyProtection="1">
      <alignment/>
      <protection locked="0"/>
    </xf>
    <xf numFmtId="1" fontId="11" fillId="0" borderId="0" xfId="0" applyNumberFormat="1" applyFont="1" applyAlignment="1" applyProtection="1" quotePrefix="1">
      <alignment/>
      <protection locked="0"/>
    </xf>
    <xf numFmtId="9" fontId="23" fillId="0" borderId="0" xfId="0" applyNumberFormat="1" applyFont="1" applyBorder="1" applyAlignment="1" applyProtection="1">
      <alignment/>
      <protection locked="0"/>
    </xf>
    <xf numFmtId="2" fontId="11" fillId="0" borderId="0" xfId="0" applyNumberFormat="1" applyFont="1" applyAlignment="1" applyProtection="1" quotePrefix="1">
      <alignment/>
      <protection locked="0"/>
    </xf>
    <xf numFmtId="0" fontId="12" fillId="0" borderId="0" xfId="57" applyFont="1" applyProtection="1">
      <alignment/>
      <protection locked="0"/>
    </xf>
    <xf numFmtId="0" fontId="24" fillId="0" borderId="0" xfId="57" applyFont="1" applyBorder="1" applyProtection="1">
      <alignment/>
      <protection locked="0"/>
    </xf>
    <xf numFmtId="0" fontId="25" fillId="0" borderId="0" xfId="0" applyFont="1" applyAlignment="1" applyProtection="1">
      <alignment/>
      <protection locked="0"/>
    </xf>
    <xf numFmtId="42" fontId="12" fillId="0" borderId="0" xfId="44" applyNumberFormat="1" applyFont="1" applyAlignment="1" applyProtection="1">
      <alignment horizontal="lef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1" fillId="0" borderId="0" xfId="0" applyFont="1" applyBorder="1" applyAlignment="1" applyProtection="1">
      <alignment/>
      <protection locked="0"/>
    </xf>
    <xf numFmtId="0" fontId="4" fillId="0" borderId="0" xfId="0" applyFont="1" applyAlignment="1" applyProtection="1">
      <alignment horizontal="right"/>
      <protection locked="0"/>
    </xf>
    <xf numFmtId="0" fontId="15" fillId="0" borderId="0" xfId="0" applyFont="1" applyAlignment="1" applyProtection="1">
      <alignment horizontal="left"/>
      <protection locked="0"/>
    </xf>
    <xf numFmtId="0" fontId="4" fillId="0" borderId="0" xfId="0" applyFont="1" applyAlignment="1" applyProtection="1">
      <alignment horizontal="left"/>
      <protection locked="0"/>
    </xf>
    <xf numFmtId="0" fontId="0" fillId="0" borderId="0" xfId="0" applyFont="1" applyAlignment="1" applyProtection="1">
      <alignment horizontal="left"/>
      <protection locked="0"/>
    </xf>
    <xf numFmtId="0" fontId="67" fillId="0" borderId="0" xfId="0" applyFont="1" applyAlignment="1" applyProtection="1">
      <alignment/>
      <protection locked="0"/>
    </xf>
    <xf numFmtId="0" fontId="67" fillId="0" borderId="0" xfId="0" applyFont="1" applyAlignment="1" applyProtection="1">
      <alignment horizontal="left"/>
      <protection locked="0"/>
    </xf>
    <xf numFmtId="0" fontId="22" fillId="0" borderId="0" xfId="0" applyNumberFormat="1" applyFont="1" applyFill="1" applyBorder="1" applyAlignment="1" applyProtection="1">
      <alignment horizontal="center"/>
      <protection locked="0"/>
    </xf>
    <xf numFmtId="0" fontId="21" fillId="0" borderId="0" xfId="0" applyFont="1" applyAlignment="1" applyProtection="1">
      <alignment/>
      <protection locked="0"/>
    </xf>
    <xf numFmtId="42" fontId="1" fillId="0" borderId="13" xfId="44" applyNumberFormat="1" applyFont="1" applyBorder="1" applyAlignment="1" applyProtection="1">
      <alignment/>
      <protection locked="0"/>
    </xf>
    <xf numFmtId="0" fontId="20" fillId="0" borderId="0" xfId="0" applyFont="1" applyFill="1" applyBorder="1" applyAlignment="1" applyProtection="1">
      <alignment horizontal="left"/>
      <protection locked="0"/>
    </xf>
    <xf numFmtId="0" fontId="20" fillId="0" borderId="0" xfId="0" applyFont="1" applyFill="1" applyBorder="1" applyAlignment="1" applyProtection="1">
      <alignment/>
      <protection locked="0"/>
    </xf>
    <xf numFmtId="43" fontId="4" fillId="0" borderId="0" xfId="0" applyNumberFormat="1" applyFont="1" applyAlignment="1" applyProtection="1">
      <alignment/>
      <protection locked="0"/>
    </xf>
    <xf numFmtId="0" fontId="20" fillId="34" borderId="22" xfId="0" applyFont="1" applyFill="1" applyBorder="1" applyAlignment="1" applyProtection="1">
      <alignment horizontal="left"/>
      <protection locked="0"/>
    </xf>
    <xf numFmtId="0" fontId="20" fillId="34" borderId="15" xfId="0" applyFont="1" applyFill="1" applyBorder="1" applyAlignment="1" applyProtection="1">
      <alignment horizontal="left"/>
      <protection locked="0"/>
    </xf>
    <xf numFmtId="0" fontId="20" fillId="0" borderId="0" xfId="0" applyFont="1" applyFill="1" applyBorder="1" applyAlignment="1" applyProtection="1" quotePrefix="1">
      <alignment/>
      <protection locked="0"/>
    </xf>
    <xf numFmtId="0" fontId="17" fillId="0" borderId="0" xfId="0" applyFont="1" applyFill="1" applyBorder="1" applyAlignment="1" applyProtection="1">
      <alignment/>
      <protection hidden="1" locked="0"/>
    </xf>
    <xf numFmtId="0" fontId="20" fillId="34" borderId="22" xfId="0" applyFont="1" applyFill="1" applyBorder="1" applyAlignment="1" applyProtection="1">
      <alignment horizontal="right"/>
      <protection locked="0"/>
    </xf>
    <xf numFmtId="42" fontId="20" fillId="34" borderId="15" xfId="0" applyNumberFormat="1" applyFont="1" applyFill="1" applyBorder="1" applyAlignment="1" applyProtection="1" quotePrefix="1">
      <alignment/>
      <protection locked="0"/>
    </xf>
    <xf numFmtId="0" fontId="5" fillId="0" borderId="0" xfId="0" applyFont="1" applyFill="1" applyBorder="1" applyAlignment="1" applyProtection="1">
      <alignment/>
      <protection locked="0"/>
    </xf>
    <xf numFmtId="0" fontId="21" fillId="0" borderId="0" xfId="0" applyFont="1" applyFill="1" applyBorder="1" applyAlignment="1" applyProtection="1">
      <alignment/>
      <protection locked="0"/>
    </xf>
    <xf numFmtId="9" fontId="20" fillId="34" borderId="22" xfId="0" applyNumberFormat="1" applyFont="1" applyFill="1" applyBorder="1" applyAlignment="1" applyProtection="1">
      <alignment horizontal="right"/>
      <protection locked="0"/>
    </xf>
    <xf numFmtId="0" fontId="5" fillId="0" borderId="0" xfId="0" applyFont="1" applyFill="1" applyBorder="1" applyAlignment="1" applyProtection="1">
      <alignment/>
      <protection locked="0"/>
    </xf>
    <xf numFmtId="42" fontId="20" fillId="0" borderId="0" xfId="0" applyNumberFormat="1" applyFont="1" applyFill="1" applyBorder="1" applyAlignment="1" applyProtection="1">
      <alignment/>
      <protection locked="0"/>
    </xf>
    <xf numFmtId="42" fontId="22" fillId="34" borderId="15" xfId="0" applyNumberFormat="1" applyFont="1" applyFill="1" applyBorder="1" applyAlignment="1" applyProtection="1" quotePrefix="1">
      <alignment/>
      <protection locked="0"/>
    </xf>
    <xf numFmtId="0" fontId="4" fillId="0" borderId="0" xfId="0" applyFont="1" applyFill="1" applyBorder="1" applyAlignment="1" applyProtection="1">
      <alignment/>
      <protection locked="0"/>
    </xf>
    <xf numFmtId="0" fontId="20" fillId="34" borderId="10" xfId="0" applyFont="1" applyFill="1" applyBorder="1" applyAlignment="1" applyProtection="1">
      <alignment horizontal="right"/>
      <protection locked="0"/>
    </xf>
    <xf numFmtId="42" fontId="22" fillId="34" borderId="11" xfId="0" applyNumberFormat="1" applyFont="1" applyFill="1" applyBorder="1" applyAlignment="1" applyProtection="1" quotePrefix="1">
      <alignment/>
      <protection hidden="1" locked="0"/>
    </xf>
    <xf numFmtId="49" fontId="10" fillId="0" borderId="0" xfId="0" applyNumberFormat="1" applyFont="1" applyAlignment="1" applyProtection="1">
      <alignment horizontal="right"/>
      <protection locked="0"/>
    </xf>
    <xf numFmtId="165" fontId="1" fillId="35" borderId="12" xfId="42" applyNumberFormat="1" applyFont="1" applyFill="1" applyBorder="1" applyAlignment="1" applyProtection="1">
      <alignment horizontal="center"/>
      <protection locked="0"/>
    </xf>
    <xf numFmtId="165" fontId="1" fillId="35" borderId="23" xfId="42" applyNumberFormat="1" applyFont="1" applyFill="1" applyBorder="1" applyAlignment="1" applyProtection="1">
      <alignment horizontal="center"/>
      <protection locked="0"/>
    </xf>
    <xf numFmtId="0" fontId="0" fillId="35" borderId="13" xfId="0" applyFont="1" applyFill="1" applyBorder="1" applyAlignment="1" applyProtection="1">
      <alignment horizontal="center"/>
      <protection locked="0"/>
    </xf>
    <xf numFmtId="42" fontId="0" fillId="35" borderId="19" xfId="44" applyNumberFormat="1" applyFont="1" applyFill="1" applyBorder="1" applyAlignment="1" applyProtection="1">
      <alignment/>
      <protection locked="0"/>
    </xf>
    <xf numFmtId="42" fontId="0" fillId="35" borderId="16" xfId="0" applyNumberFormat="1" applyFont="1" applyFill="1" applyBorder="1" applyAlignment="1" applyProtection="1">
      <alignment/>
      <protection locked="0"/>
    </xf>
    <xf numFmtId="0" fontId="0" fillId="33" borderId="10" xfId="0" applyFont="1" applyFill="1" applyBorder="1" applyAlignment="1" applyProtection="1">
      <alignment/>
      <protection/>
    </xf>
    <xf numFmtId="0" fontId="0" fillId="33" borderId="12" xfId="0" applyFont="1" applyFill="1" applyBorder="1" applyAlignment="1" applyProtection="1">
      <alignment/>
      <protection/>
    </xf>
    <xf numFmtId="0" fontId="0" fillId="33" borderId="17" xfId="0" applyFont="1" applyFill="1" applyBorder="1" applyAlignment="1" applyProtection="1">
      <alignment/>
      <protection/>
    </xf>
    <xf numFmtId="0" fontId="1" fillId="0" borderId="10" xfId="0" applyFont="1" applyBorder="1" applyAlignment="1" applyProtection="1">
      <alignment horizontal="left"/>
      <protection/>
    </xf>
    <xf numFmtId="0" fontId="0" fillId="0" borderId="16" xfId="0" applyFont="1" applyBorder="1" applyAlignment="1" applyProtection="1">
      <alignment/>
      <protection/>
    </xf>
    <xf numFmtId="0" fontId="0" fillId="0" borderId="14" xfId="0" applyFont="1" applyBorder="1" applyAlignment="1" applyProtection="1">
      <alignment/>
      <protection/>
    </xf>
    <xf numFmtId="0" fontId="0" fillId="0" borderId="17" xfId="0" applyFont="1" applyBorder="1" applyAlignment="1" applyProtection="1">
      <alignment/>
      <protection/>
    </xf>
    <xf numFmtId="0" fontId="0" fillId="0" borderId="13" xfId="0" applyFont="1" applyBorder="1" applyAlignment="1" applyProtection="1">
      <alignment horizontal="centerContinuous"/>
      <protection/>
    </xf>
    <xf numFmtId="0" fontId="0" fillId="33" borderId="16" xfId="0" applyFont="1" applyFill="1" applyBorder="1" applyAlignment="1" applyProtection="1">
      <alignment/>
      <protection/>
    </xf>
    <xf numFmtId="0" fontId="0" fillId="33" borderId="14" xfId="0" applyFont="1" applyFill="1" applyBorder="1" applyAlignment="1" applyProtection="1">
      <alignment/>
      <protection/>
    </xf>
    <xf numFmtId="0" fontId="0" fillId="0" borderId="16" xfId="0" applyFont="1" applyBorder="1" applyAlignment="1" applyProtection="1">
      <alignment/>
      <protection/>
    </xf>
    <xf numFmtId="0" fontId="0" fillId="0" borderId="17" xfId="0" applyFont="1" applyBorder="1" applyAlignment="1" applyProtection="1">
      <alignment/>
      <protection/>
    </xf>
    <xf numFmtId="42" fontId="0" fillId="0" borderId="19" xfId="44" applyNumberFormat="1" applyFont="1" applyBorder="1" applyAlignment="1" applyProtection="1">
      <alignment/>
      <protection/>
    </xf>
    <xf numFmtId="0" fontId="0" fillId="0" borderId="16" xfId="0" applyFont="1" applyBorder="1" applyAlignment="1" applyProtection="1">
      <alignment/>
      <protection/>
    </xf>
    <xf numFmtId="42" fontId="1" fillId="0" borderId="19" xfId="44" applyNumberFormat="1" applyFont="1" applyBorder="1" applyAlignment="1" applyProtection="1">
      <alignment/>
      <protection/>
    </xf>
    <xf numFmtId="42" fontId="0" fillId="0" borderId="19" xfId="44" applyNumberFormat="1" applyFont="1" applyBorder="1" applyAlignment="1" applyProtection="1">
      <alignment/>
      <protection/>
    </xf>
    <xf numFmtId="0" fontId="66" fillId="33" borderId="16" xfId="0" applyFont="1" applyFill="1" applyBorder="1" applyAlignment="1" applyProtection="1">
      <alignment/>
      <protection/>
    </xf>
    <xf numFmtId="0" fontId="66" fillId="33" borderId="14" xfId="0" applyFont="1" applyFill="1" applyBorder="1" applyAlignment="1" applyProtection="1">
      <alignment/>
      <protection/>
    </xf>
    <xf numFmtId="0" fontId="66" fillId="33" borderId="17" xfId="0" applyFont="1" applyFill="1" applyBorder="1" applyAlignment="1" applyProtection="1">
      <alignment/>
      <protection/>
    </xf>
    <xf numFmtId="0" fontId="4" fillId="0" borderId="0" xfId="0" applyFont="1" applyAlignment="1" applyProtection="1">
      <alignment/>
      <protection/>
    </xf>
    <xf numFmtId="49" fontId="6" fillId="0" borderId="0" xfId="0" applyNumberFormat="1" applyFont="1" applyAlignment="1" applyProtection="1">
      <alignment horizontal="right"/>
      <protection/>
    </xf>
    <xf numFmtId="0" fontId="0" fillId="0" borderId="0" xfId="0" applyFont="1" applyAlignment="1" applyProtection="1">
      <alignment horizontal="centerContinuous"/>
      <protection/>
    </xf>
    <xf numFmtId="44" fontId="0" fillId="0" borderId="14" xfId="44" applyNumberFormat="1" applyFont="1" applyFill="1" applyBorder="1" applyAlignment="1" applyProtection="1">
      <alignment/>
      <protection/>
    </xf>
    <xf numFmtId="0" fontId="4" fillId="0" borderId="12" xfId="0" applyFont="1" applyBorder="1" applyAlignment="1" applyProtection="1">
      <alignment/>
      <protection/>
    </xf>
    <xf numFmtId="0" fontId="0" fillId="0" borderId="14" xfId="0" applyFont="1" applyBorder="1" applyAlignment="1" applyProtection="1">
      <alignment horizontal="center"/>
      <protection/>
    </xf>
    <xf numFmtId="42" fontId="1" fillId="0" borderId="19" xfId="0" applyNumberFormat="1" applyFont="1" applyFill="1" applyBorder="1" applyAlignment="1" applyProtection="1">
      <alignment/>
      <protection/>
    </xf>
    <xf numFmtId="42" fontId="0" fillId="0" borderId="0" xfId="0" applyNumberFormat="1" applyFont="1" applyFill="1" applyBorder="1" applyAlignment="1" applyProtection="1">
      <alignment/>
      <protection/>
    </xf>
    <xf numFmtId="42" fontId="0" fillId="0" borderId="10" xfId="0" applyNumberFormat="1" applyFont="1" applyFill="1" applyBorder="1" applyAlignment="1" applyProtection="1">
      <alignment/>
      <protection/>
    </xf>
    <xf numFmtId="42" fontId="1" fillId="0" borderId="13" xfId="0" applyNumberFormat="1" applyFont="1" applyBorder="1" applyAlignment="1" applyProtection="1">
      <alignment/>
      <protection/>
    </xf>
    <xf numFmtId="0" fontId="0" fillId="33" borderId="0" xfId="0" applyFont="1" applyFill="1" applyBorder="1" applyAlignment="1" applyProtection="1">
      <alignment horizontal="right"/>
      <protection/>
    </xf>
    <xf numFmtId="0" fontId="0" fillId="33" borderId="24" xfId="0" applyFont="1" applyFill="1" applyBorder="1" applyAlignment="1" applyProtection="1">
      <alignment/>
      <protection/>
    </xf>
    <xf numFmtId="0" fontId="1" fillId="33" borderId="25" xfId="0" applyFont="1" applyFill="1" applyBorder="1" applyAlignment="1" applyProtection="1">
      <alignment horizontal="centerContinuous"/>
      <protection/>
    </xf>
    <xf numFmtId="0" fontId="1" fillId="33" borderId="25" xfId="0" applyFont="1" applyFill="1" applyBorder="1" applyAlignment="1" applyProtection="1">
      <alignment horizontal="center"/>
      <protection/>
    </xf>
    <xf numFmtId="0" fontId="0" fillId="33" borderId="24" xfId="0" applyFont="1" applyFill="1" applyBorder="1" applyAlignment="1" applyProtection="1">
      <alignment horizontal="left"/>
      <protection/>
    </xf>
    <xf numFmtId="0" fontId="0" fillId="33" borderId="25" xfId="0" applyFont="1" applyFill="1" applyBorder="1" applyAlignment="1" applyProtection="1">
      <alignment horizontal="centerContinuous"/>
      <protection/>
    </xf>
    <xf numFmtId="0" fontId="0" fillId="33" borderId="26" xfId="0" applyFont="1" applyFill="1" applyBorder="1" applyAlignment="1" applyProtection="1">
      <alignment horizontal="centerContinuous"/>
      <protection/>
    </xf>
    <xf numFmtId="0" fontId="0" fillId="33" borderId="22"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center"/>
      <protection/>
    </xf>
    <xf numFmtId="0" fontId="0" fillId="33" borderId="0" xfId="0" applyFont="1" applyFill="1" applyAlignment="1" applyProtection="1">
      <alignment horizontal="center"/>
      <protection/>
    </xf>
    <xf numFmtId="0" fontId="0" fillId="33" borderId="15"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27" xfId="0" applyFont="1" applyFill="1" applyBorder="1" applyAlignment="1" applyProtection="1">
      <alignment horizontal="center"/>
      <protection/>
    </xf>
    <xf numFmtId="0" fontId="0" fillId="33" borderId="0" xfId="0" applyFont="1" applyFill="1" applyAlignment="1" applyProtection="1">
      <alignment/>
      <protection/>
    </xf>
    <xf numFmtId="0" fontId="0" fillId="33" borderId="15" xfId="0" applyFont="1" applyFill="1" applyBorder="1" applyAlignment="1" applyProtection="1">
      <alignment/>
      <protection/>
    </xf>
    <xf numFmtId="0" fontId="6" fillId="33" borderId="22" xfId="0" applyFont="1" applyFill="1" applyBorder="1" applyAlignment="1" applyProtection="1">
      <alignment horizontal="right"/>
      <protection/>
    </xf>
    <xf numFmtId="0" fontId="6" fillId="33" borderId="0" xfId="0" applyFont="1" applyFill="1" applyBorder="1" applyAlignment="1" applyProtection="1">
      <alignment horizontal="right"/>
      <protection/>
    </xf>
    <xf numFmtId="0" fontId="5" fillId="33" borderId="18" xfId="0" applyFont="1" applyFill="1" applyBorder="1" applyAlignment="1" applyProtection="1">
      <alignment horizontal="right"/>
      <protection/>
    </xf>
    <xf numFmtId="0" fontId="0" fillId="33" borderId="18" xfId="0" applyFont="1" applyFill="1" applyBorder="1" applyAlignment="1" applyProtection="1">
      <alignment/>
      <protection/>
    </xf>
    <xf numFmtId="0" fontId="0" fillId="33" borderId="22" xfId="0" applyFont="1" applyFill="1" applyBorder="1" applyAlignment="1" applyProtection="1">
      <alignment horizontal="left" vertical="center" indent="3"/>
      <protection/>
    </xf>
    <xf numFmtId="0" fontId="5" fillId="33" borderId="22" xfId="0" applyFont="1" applyFill="1" applyBorder="1" applyAlignment="1" applyProtection="1">
      <alignment horizontal="center"/>
      <protection/>
    </xf>
    <xf numFmtId="0" fontId="5" fillId="33" borderId="0" xfId="0" applyFont="1" applyFill="1" applyBorder="1" applyAlignment="1" applyProtection="1">
      <alignment horizontal="center"/>
      <protection/>
    </xf>
    <xf numFmtId="0" fontId="5" fillId="33" borderId="18" xfId="0" applyFont="1" applyFill="1" applyBorder="1" applyAlignment="1" applyProtection="1">
      <alignment horizontal="center"/>
      <protection/>
    </xf>
    <xf numFmtId="0" fontId="0" fillId="33" borderId="18" xfId="0" applyFont="1" applyFill="1" applyBorder="1" applyAlignment="1" applyProtection="1">
      <alignment horizontal="right"/>
      <protection/>
    </xf>
    <xf numFmtId="0" fontId="0" fillId="33" borderId="22" xfId="0" applyFont="1" applyFill="1" applyBorder="1" applyAlignment="1" applyProtection="1">
      <alignment horizontal="right"/>
      <protection/>
    </xf>
    <xf numFmtId="0" fontId="5" fillId="33" borderId="19" xfId="0" applyFont="1" applyFill="1" applyBorder="1" applyAlignment="1" applyProtection="1">
      <alignment horizontal="center"/>
      <protection/>
    </xf>
    <xf numFmtId="0" fontId="0" fillId="33" borderId="19" xfId="0" applyFont="1" applyFill="1" applyBorder="1" applyAlignment="1" applyProtection="1">
      <alignment horizontal="right"/>
      <protection/>
    </xf>
    <xf numFmtId="0" fontId="0" fillId="33" borderId="22" xfId="0" applyFont="1" applyFill="1" applyBorder="1" applyAlignment="1" applyProtection="1">
      <alignment/>
      <protection/>
    </xf>
    <xf numFmtId="0" fontId="0" fillId="33" borderId="11" xfId="0" applyFont="1" applyFill="1" applyBorder="1" applyAlignment="1" applyProtection="1">
      <alignment/>
      <protection/>
    </xf>
    <xf numFmtId="177" fontId="1" fillId="36" borderId="19" xfId="44" applyNumberFormat="1" applyFont="1" applyFill="1" applyBorder="1" applyAlignment="1" applyProtection="1">
      <alignment horizontal="left"/>
      <protection/>
    </xf>
    <xf numFmtId="177" fontId="1" fillId="36" borderId="13" xfId="44" applyNumberFormat="1" applyFont="1" applyFill="1" applyBorder="1" applyAlignment="1" applyProtection="1">
      <alignment/>
      <protection/>
    </xf>
    <xf numFmtId="178" fontId="0" fillId="0" borderId="11" xfId="44" applyNumberFormat="1" applyFont="1" applyBorder="1" applyAlignment="1" applyProtection="1">
      <alignment horizontal="left"/>
      <protection locked="0"/>
    </xf>
    <xf numFmtId="3" fontId="0" fillId="0" borderId="13" xfId="0" applyNumberFormat="1" applyFont="1" applyBorder="1" applyAlignment="1" applyProtection="1">
      <alignment horizontal="center"/>
      <protection locked="0"/>
    </xf>
    <xf numFmtId="5" fontId="0" fillId="33" borderId="11" xfId="44" applyNumberFormat="1" applyFont="1" applyFill="1" applyBorder="1" applyAlignment="1" applyProtection="1">
      <alignment horizontal="left"/>
      <protection locked="0"/>
    </xf>
    <xf numFmtId="5" fontId="0" fillId="33" borderId="11" xfId="44" applyNumberFormat="1" applyFont="1" applyFill="1" applyBorder="1" applyAlignment="1" applyProtection="1">
      <alignment horizontal="left"/>
      <protection locked="0"/>
    </xf>
    <xf numFmtId="5" fontId="0" fillId="33" borderId="13" xfId="44" applyNumberFormat="1" applyFont="1" applyFill="1" applyBorder="1" applyAlignment="1" applyProtection="1">
      <alignment horizontal="left"/>
      <protection locked="0"/>
    </xf>
    <xf numFmtId="5" fontId="0" fillId="33" borderId="11" xfId="44" applyNumberFormat="1" applyFont="1" applyFill="1" applyBorder="1" applyAlignment="1" applyProtection="1">
      <alignment/>
      <protection locked="0"/>
    </xf>
    <xf numFmtId="5" fontId="0" fillId="33" borderId="17" xfId="44" applyNumberFormat="1" applyFont="1" applyFill="1" applyBorder="1" applyAlignment="1" applyProtection="1">
      <alignment horizontal="left"/>
      <protection locked="0"/>
    </xf>
    <xf numFmtId="5" fontId="0" fillId="36" borderId="13" xfId="44" applyNumberFormat="1" applyFont="1" applyFill="1" applyBorder="1" applyAlignment="1" applyProtection="1">
      <alignment horizontal="left"/>
      <protection locked="0"/>
    </xf>
    <xf numFmtId="5" fontId="1" fillId="36" borderId="13" xfId="44" applyNumberFormat="1" applyFont="1" applyFill="1" applyBorder="1" applyAlignment="1" applyProtection="1">
      <alignment/>
      <protection/>
    </xf>
    <xf numFmtId="5" fontId="1" fillId="36" borderId="19" xfId="44" applyNumberFormat="1" applyFont="1" applyFill="1" applyBorder="1" applyAlignment="1" applyProtection="1">
      <alignment horizontal="left"/>
      <protection/>
    </xf>
    <xf numFmtId="5" fontId="1" fillId="36" borderId="13" xfId="44" applyNumberFormat="1" applyFont="1" applyFill="1" applyBorder="1" applyAlignment="1" applyProtection="1">
      <alignment horizontal="left"/>
      <protection/>
    </xf>
    <xf numFmtId="177" fontId="1" fillId="36" borderId="13" xfId="44" applyNumberFormat="1" applyFont="1" applyFill="1" applyBorder="1" applyAlignment="1" applyProtection="1">
      <alignment horizontal="left"/>
      <protection/>
    </xf>
    <xf numFmtId="177" fontId="0" fillId="36" borderId="13" xfId="44" applyNumberFormat="1" applyFont="1" applyFill="1" applyBorder="1" applyAlignment="1" applyProtection="1">
      <alignment horizontal="left"/>
      <protection/>
    </xf>
    <xf numFmtId="5" fontId="0" fillId="36" borderId="13" xfId="44" applyNumberFormat="1" applyFont="1" applyFill="1" applyBorder="1" applyAlignment="1" applyProtection="1">
      <alignment horizontal="left"/>
      <protection/>
    </xf>
    <xf numFmtId="0" fontId="22" fillId="34" borderId="21" xfId="0" applyNumberFormat="1" applyFont="1" applyFill="1" applyBorder="1" applyAlignment="1" applyProtection="1">
      <alignment horizontal="center"/>
      <protection locked="0"/>
    </xf>
    <xf numFmtId="0" fontId="22" fillId="34" borderId="20" xfId="0" applyNumberFormat="1" applyFont="1" applyFill="1" applyBorder="1" applyAlignment="1" applyProtection="1">
      <alignment horizontal="center"/>
      <protection locked="0"/>
    </xf>
    <xf numFmtId="0" fontId="20" fillId="34" borderId="22" xfId="0" applyNumberFormat="1" applyFont="1" applyFill="1" applyBorder="1" applyAlignment="1" applyProtection="1">
      <alignment horizontal="left"/>
      <protection locked="0"/>
    </xf>
    <xf numFmtId="0" fontId="20" fillId="34" borderId="15" xfId="0" applyNumberFormat="1" applyFont="1" applyFill="1" applyBorder="1" applyAlignment="1" applyProtection="1">
      <alignment horizontal="left"/>
      <protection locked="0"/>
    </xf>
    <xf numFmtId="0" fontId="0" fillId="0" borderId="0" xfId="0" applyFont="1" applyAlignment="1" applyProtection="1" quotePrefix="1">
      <alignment horizontal="left" wrapText="1"/>
      <protection locked="0"/>
    </xf>
    <xf numFmtId="0" fontId="0" fillId="0" borderId="14" xfId="0" applyFont="1" applyBorder="1" applyAlignment="1" applyProtection="1">
      <alignment/>
      <protection locked="0"/>
    </xf>
    <xf numFmtId="0" fontId="0" fillId="0" borderId="17" xfId="0" applyFont="1" applyBorder="1" applyAlignment="1" applyProtection="1">
      <alignment/>
      <protection locked="0"/>
    </xf>
    <xf numFmtId="0" fontId="0" fillId="33" borderId="16" xfId="0" applyFont="1" applyFill="1" applyBorder="1" applyAlignment="1" applyProtection="1">
      <alignment/>
      <protection/>
    </xf>
    <xf numFmtId="0" fontId="0" fillId="33" borderId="14" xfId="0" applyFont="1" applyFill="1" applyBorder="1" applyAlignment="1" applyProtection="1">
      <alignment/>
      <protection/>
    </xf>
    <xf numFmtId="0" fontId="0" fillId="33" borderId="17" xfId="0" applyFont="1" applyFill="1" applyBorder="1" applyAlignment="1" applyProtection="1">
      <alignment/>
      <protection/>
    </xf>
    <xf numFmtId="0" fontId="0" fillId="0" borderId="16" xfId="0"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17" xfId="0" applyFont="1" applyFill="1" applyBorder="1" applyAlignment="1" applyProtection="1">
      <alignment/>
      <protection locked="0"/>
    </xf>
    <xf numFmtId="0" fontId="14" fillId="33" borderId="16" xfId="0" applyFont="1" applyFill="1" applyBorder="1" applyAlignment="1" applyProtection="1">
      <alignment/>
      <protection/>
    </xf>
    <xf numFmtId="0" fontId="14" fillId="33" borderId="14" xfId="0" applyFont="1" applyFill="1" applyBorder="1" applyAlignment="1" applyProtection="1">
      <alignment/>
      <protection/>
    </xf>
    <xf numFmtId="0" fontId="14" fillId="33" borderId="17" xfId="0" applyFont="1" applyFill="1" applyBorder="1" applyAlignment="1" applyProtection="1">
      <alignment/>
      <protection/>
    </xf>
    <xf numFmtId="0" fontId="0" fillId="0" borderId="16" xfId="0" applyFont="1" applyBorder="1" applyAlignment="1" applyProtection="1">
      <alignment/>
      <protection/>
    </xf>
    <xf numFmtId="0" fontId="0" fillId="0" borderId="14" xfId="0" applyFont="1" applyBorder="1" applyAlignment="1" applyProtection="1">
      <alignment/>
      <protection/>
    </xf>
    <xf numFmtId="0" fontId="0" fillId="0" borderId="17" xfId="0" applyFont="1" applyBorder="1" applyAlignment="1" applyProtection="1">
      <alignment/>
      <protection/>
    </xf>
    <xf numFmtId="0" fontId="16" fillId="33" borderId="16" xfId="0" applyFont="1" applyFill="1" applyBorder="1" applyAlignment="1" applyProtection="1">
      <alignment/>
      <protection/>
    </xf>
    <xf numFmtId="0" fontId="16" fillId="33" borderId="14" xfId="0" applyFont="1" applyFill="1" applyBorder="1" applyAlignment="1" applyProtection="1">
      <alignment/>
      <protection/>
    </xf>
    <xf numFmtId="0" fontId="16" fillId="33" borderId="17" xfId="0" applyFont="1" applyFill="1" applyBorder="1" applyAlignment="1" applyProtection="1">
      <alignment/>
      <protection/>
    </xf>
    <xf numFmtId="0" fontId="1" fillId="0" borderId="16" xfId="0" applyFont="1" applyFill="1" applyBorder="1" applyAlignment="1" applyProtection="1">
      <alignment/>
      <protection locked="0"/>
    </xf>
    <xf numFmtId="0" fontId="1" fillId="0" borderId="14" xfId="0" applyFont="1" applyFill="1" applyBorder="1" applyAlignment="1" applyProtection="1">
      <alignment/>
      <protection locked="0"/>
    </xf>
    <xf numFmtId="0" fontId="1" fillId="0" borderId="17" xfId="0" applyFont="1" applyFill="1" applyBorder="1" applyAlignment="1" applyProtection="1">
      <alignment/>
      <protection locked="0"/>
    </xf>
    <xf numFmtId="0" fontId="0" fillId="0" borderId="16" xfId="0" applyFont="1" applyBorder="1" applyAlignment="1" applyProtection="1">
      <alignment shrinkToFit="1"/>
      <protection locked="0"/>
    </xf>
    <xf numFmtId="0" fontId="0" fillId="0" borderId="14" xfId="0" applyBorder="1" applyAlignment="1" applyProtection="1">
      <alignment shrinkToFit="1"/>
      <protection locked="0"/>
    </xf>
    <xf numFmtId="0" fontId="0" fillId="0" borderId="17" xfId="0" applyBorder="1" applyAlignment="1" applyProtection="1">
      <alignment shrinkToFit="1"/>
      <protection locked="0"/>
    </xf>
    <xf numFmtId="0" fontId="1" fillId="0" borderId="16" xfId="0" applyFont="1" applyBorder="1" applyAlignment="1" applyProtection="1">
      <alignment horizontal="right"/>
      <protection locked="0"/>
    </xf>
    <xf numFmtId="0" fontId="1" fillId="0" borderId="14"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5" fillId="0" borderId="16" xfId="0" applyFont="1" applyFill="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1" fillId="33" borderId="25" xfId="0" applyFont="1" applyFill="1" applyBorder="1" applyAlignment="1" applyProtection="1">
      <alignment horizontal="center"/>
      <protection/>
    </xf>
    <xf numFmtId="0" fontId="0" fillId="0" borderId="0" xfId="0" applyFont="1" applyAlignment="1" applyProtection="1">
      <alignment horizontal="center"/>
      <protection/>
    </xf>
    <xf numFmtId="0" fontId="0" fillId="35" borderId="16" xfId="0" applyFont="1" applyFill="1" applyBorder="1" applyAlignment="1" applyProtection="1">
      <alignment horizontal="center"/>
      <protection locked="0"/>
    </xf>
    <xf numFmtId="0" fontId="0" fillId="35" borderId="14" xfId="0" applyFont="1" applyFill="1" applyBorder="1" applyAlignment="1" applyProtection="1">
      <alignment horizontal="center"/>
      <protection locked="0"/>
    </xf>
    <xf numFmtId="0" fontId="0" fillId="35" borderId="17" xfId="0" applyFont="1" applyFill="1" applyBorder="1" applyAlignment="1" applyProtection="1">
      <alignment horizontal="center"/>
      <protection locked="0"/>
    </xf>
    <xf numFmtId="0" fontId="0" fillId="0" borderId="16" xfId="0" applyFont="1" applyBorder="1" applyAlignment="1" applyProtection="1">
      <alignment horizontal="center"/>
      <protection/>
    </xf>
    <xf numFmtId="0" fontId="0" fillId="0" borderId="14" xfId="0" applyFont="1" applyBorder="1" applyAlignment="1" applyProtection="1">
      <alignment horizontal="center"/>
      <protection/>
    </xf>
    <xf numFmtId="0" fontId="1" fillId="35" borderId="14" xfId="0" applyFont="1" applyFill="1" applyBorder="1" applyAlignment="1" applyProtection="1">
      <alignment horizontal="center"/>
      <protection locked="0"/>
    </xf>
    <xf numFmtId="0" fontId="1" fillId="35" borderId="17" xfId="0" applyFont="1" applyFill="1" applyBorder="1" applyAlignment="1" applyProtection="1">
      <alignment horizontal="center"/>
      <protection locked="0"/>
    </xf>
    <xf numFmtId="0" fontId="0" fillId="0" borderId="16" xfId="0" applyFont="1" applyBorder="1" applyAlignment="1" applyProtection="1">
      <alignment horizontal="right"/>
      <protection locked="0"/>
    </xf>
    <xf numFmtId="0" fontId="0" fillId="0" borderId="14" xfId="0" applyFont="1" applyBorder="1" applyAlignment="1" applyProtection="1">
      <alignment horizontal="right"/>
      <protection locked="0"/>
    </xf>
    <xf numFmtId="14" fontId="1" fillId="0" borderId="12" xfId="0" applyNumberFormat="1" applyFont="1" applyFill="1" applyBorder="1" applyAlignment="1" applyProtection="1">
      <alignment horizontal="center"/>
      <protection/>
    </xf>
    <xf numFmtId="0" fontId="1" fillId="0" borderId="11" xfId="0" applyFont="1" applyFill="1" applyBorder="1" applyAlignment="1" applyProtection="1">
      <alignment horizontal="center"/>
      <protection/>
    </xf>
    <xf numFmtId="168" fontId="1" fillId="35" borderId="12" xfId="0" applyNumberFormat="1" applyFont="1" applyFill="1" applyBorder="1" applyAlignment="1" applyProtection="1">
      <alignment horizontal="center"/>
      <protection locked="0"/>
    </xf>
    <xf numFmtId="168" fontId="1" fillId="35" borderId="11" xfId="0" applyNumberFormat="1" applyFont="1" applyFill="1" applyBorder="1" applyAlignment="1" applyProtection="1">
      <alignment horizontal="center"/>
      <protection locked="0"/>
    </xf>
    <xf numFmtId="0" fontId="0" fillId="0" borderId="16" xfId="0" applyFont="1" applyBorder="1" applyAlignment="1" applyProtection="1">
      <alignment/>
      <protection/>
    </xf>
    <xf numFmtId="0" fontId="0" fillId="0" borderId="14" xfId="0" applyFont="1" applyBorder="1" applyAlignment="1" applyProtection="1">
      <alignment/>
      <protection/>
    </xf>
    <xf numFmtId="0" fontId="0" fillId="0" borderId="17" xfId="0" applyFont="1" applyBorder="1" applyAlignment="1" applyProtection="1">
      <alignment/>
      <protection/>
    </xf>
    <xf numFmtId="0" fontId="1" fillId="0" borderId="16" xfId="0" applyFont="1" applyBorder="1" applyAlignment="1" applyProtection="1">
      <alignment horizontal="center"/>
      <protection/>
    </xf>
    <xf numFmtId="0" fontId="1" fillId="0" borderId="14" xfId="0" applyFont="1" applyBorder="1" applyAlignment="1" applyProtection="1">
      <alignment horizontal="center"/>
      <protection/>
    </xf>
    <xf numFmtId="0" fontId="1" fillId="0" borderId="17" xfId="0" applyFont="1" applyBorder="1" applyAlignment="1" applyProtection="1">
      <alignment horizontal="center"/>
      <protection/>
    </xf>
    <xf numFmtId="0" fontId="1" fillId="0" borderId="16" xfId="0" applyFont="1" applyBorder="1" applyAlignment="1" applyProtection="1">
      <alignment horizontal="right"/>
      <protection/>
    </xf>
    <xf numFmtId="0" fontId="1" fillId="0" borderId="14" xfId="0" applyFont="1" applyBorder="1" applyAlignment="1" applyProtection="1">
      <alignment horizontal="right"/>
      <protection/>
    </xf>
    <xf numFmtId="0" fontId="1" fillId="0" borderId="17" xfId="0" applyFont="1" applyBorder="1" applyAlignment="1" applyProtection="1">
      <alignment horizontal="right"/>
      <protection/>
    </xf>
    <xf numFmtId="0" fontId="14" fillId="33" borderId="16" xfId="0" applyFont="1" applyFill="1" applyBorder="1" applyAlignment="1" applyProtection="1">
      <alignment horizontal="center"/>
      <protection locked="0"/>
    </xf>
    <xf numFmtId="0" fontId="14" fillId="33" borderId="14" xfId="0" applyFont="1" applyFill="1" applyBorder="1" applyAlignment="1" applyProtection="1">
      <alignment horizontal="center"/>
      <protection locked="0"/>
    </xf>
    <xf numFmtId="0" fontId="14" fillId="33" borderId="17" xfId="0" applyFont="1" applyFill="1" applyBorder="1" applyAlignment="1" applyProtection="1">
      <alignment horizontal="center"/>
      <protection locked="0"/>
    </xf>
    <xf numFmtId="1" fontId="0" fillId="33" borderId="16" xfId="0" applyNumberFormat="1" applyFont="1" applyFill="1" applyBorder="1" applyAlignment="1" applyProtection="1" quotePrefix="1">
      <alignment horizontal="left" vertical="top"/>
      <protection/>
    </xf>
    <xf numFmtId="1" fontId="0" fillId="33" borderId="14" xfId="0" applyNumberFormat="1" applyFont="1" applyFill="1" applyBorder="1" applyAlignment="1" applyProtection="1" quotePrefix="1">
      <alignment horizontal="left" vertical="top"/>
      <protection/>
    </xf>
    <xf numFmtId="1" fontId="0" fillId="33" borderId="17" xfId="0" applyNumberFormat="1" applyFont="1" applyFill="1" applyBorder="1" applyAlignment="1" applyProtection="1" quotePrefix="1">
      <alignment horizontal="left" vertical="top"/>
      <protection/>
    </xf>
    <xf numFmtId="0" fontId="0" fillId="0" borderId="16" xfId="0" applyFont="1" applyBorder="1" applyAlignment="1" applyProtection="1">
      <alignment/>
      <protection locked="0"/>
    </xf>
    <xf numFmtId="0" fontId="1" fillId="0" borderId="16" xfId="0" applyFont="1" applyBorder="1" applyAlignment="1" applyProtection="1">
      <alignment horizontal="left"/>
      <protection/>
    </xf>
    <xf numFmtId="0" fontId="1" fillId="0" borderId="14" xfId="0" applyFont="1" applyBorder="1" applyAlignment="1" applyProtection="1">
      <alignment horizontal="left"/>
      <protection/>
    </xf>
    <xf numFmtId="0" fontId="1" fillId="0" borderId="17" xfId="0" applyFont="1" applyBorder="1" applyAlignment="1" applyProtection="1">
      <alignment horizontal="left"/>
      <protection/>
    </xf>
    <xf numFmtId="0" fontId="0" fillId="0" borderId="12" xfId="0" applyFont="1" applyBorder="1" applyAlignment="1" applyProtection="1">
      <alignment/>
      <protection locked="0"/>
    </xf>
    <xf numFmtId="0" fontId="0" fillId="0" borderId="0" xfId="0" applyFont="1" applyFill="1" applyBorder="1" applyAlignment="1" applyProtection="1">
      <alignment/>
      <protection locked="0"/>
    </xf>
    <xf numFmtId="0" fontId="0" fillId="0" borderId="23" xfId="0" applyFont="1" applyBorder="1" applyAlignment="1" applyProtection="1">
      <alignment horizontal="right"/>
      <protection locked="0"/>
    </xf>
    <xf numFmtId="0" fontId="0" fillId="0" borderId="20" xfId="0" applyFont="1" applyBorder="1" applyAlignment="1" applyProtection="1">
      <alignment horizontal="right"/>
      <protection locked="0"/>
    </xf>
    <xf numFmtId="0" fontId="0" fillId="0" borderId="0" xfId="0" applyFont="1" applyAlignment="1" applyProtection="1">
      <alignment/>
      <protection locked="0"/>
    </xf>
    <xf numFmtId="0" fontId="0" fillId="33" borderId="16" xfId="0" applyFont="1" applyFill="1" applyBorder="1" applyAlignment="1" applyProtection="1">
      <alignment/>
      <protection locked="0"/>
    </xf>
    <xf numFmtId="0" fontId="0" fillId="33" borderId="14" xfId="0" applyFont="1" applyFill="1" applyBorder="1" applyAlignment="1" applyProtection="1">
      <alignment/>
      <protection locked="0"/>
    </xf>
    <xf numFmtId="0" fontId="0" fillId="33" borderId="17" xfId="0" applyFont="1" applyFill="1" applyBorder="1" applyAlignment="1" applyProtection="1">
      <alignment/>
      <protection locked="0"/>
    </xf>
    <xf numFmtId="0" fontId="0" fillId="33" borderId="0" xfId="0" applyFont="1" applyFill="1" applyBorder="1" applyAlignment="1" applyProtection="1">
      <alignment/>
      <protection locked="0"/>
    </xf>
    <xf numFmtId="0" fontId="1" fillId="0" borderId="0" xfId="0" applyFont="1" applyFill="1" applyBorder="1" applyAlignment="1" applyProtection="1">
      <alignment horizontal="left"/>
      <protection locked="0"/>
    </xf>
    <xf numFmtId="0" fontId="0" fillId="0" borderId="12" xfId="0" applyFont="1" applyBorder="1" applyAlignment="1" applyProtection="1">
      <alignment/>
      <protection locked="0"/>
    </xf>
    <xf numFmtId="0" fontId="1" fillId="0" borderId="14" xfId="0" applyNumberFormat="1" applyFont="1" applyBorder="1" applyAlignment="1" applyProtection="1">
      <alignment horizontal="center" vertical="center"/>
      <protection locked="0"/>
    </xf>
    <xf numFmtId="0" fontId="1" fillId="0" borderId="17" xfId="0" applyNumberFormat="1" applyFont="1" applyBorder="1" applyAlignment="1" applyProtection="1">
      <alignment horizontal="center" vertical="center"/>
      <protection locked="0"/>
    </xf>
    <xf numFmtId="0" fontId="0" fillId="0" borderId="12" xfId="0" applyFont="1" applyBorder="1" applyAlignment="1" applyProtection="1">
      <alignment horizontal="right"/>
      <protection locked="0"/>
    </xf>
    <xf numFmtId="0" fontId="0" fillId="0" borderId="11" xfId="0" applyFont="1" applyBorder="1" applyAlignment="1" applyProtection="1">
      <alignment horizontal="right"/>
      <protection locked="0"/>
    </xf>
    <xf numFmtId="0" fontId="0" fillId="0" borderId="12" xfId="0" applyFont="1" applyBorder="1" applyAlignment="1" applyProtection="1">
      <alignment horizontal="left"/>
      <protection locked="0"/>
    </xf>
    <xf numFmtId="49" fontId="26" fillId="0" borderId="0" xfId="0" applyNumberFormat="1" applyFont="1" applyBorder="1" applyAlignment="1" applyProtection="1">
      <alignment horizontal="center"/>
      <protection locked="0"/>
    </xf>
    <xf numFmtId="0" fontId="0" fillId="0" borderId="11" xfId="0" applyFont="1" applyBorder="1" applyAlignment="1" applyProtection="1">
      <alignment/>
      <protection locked="0"/>
    </xf>
    <xf numFmtId="0" fontId="0" fillId="0" borderId="0" xfId="0" applyFont="1" applyAlignment="1" applyProtection="1">
      <alignment/>
      <protection/>
    </xf>
    <xf numFmtId="0" fontId="0" fillId="0" borderId="12" xfId="0" applyFont="1" applyBorder="1" applyAlignment="1" applyProtection="1">
      <alignment horizontal="right"/>
      <protection/>
    </xf>
    <xf numFmtId="0" fontId="0" fillId="0" borderId="11" xfId="0" applyFont="1" applyBorder="1" applyAlignment="1" applyProtection="1">
      <alignment horizontal="right"/>
      <protection/>
    </xf>
    <xf numFmtId="0" fontId="0" fillId="0" borderId="12" xfId="0" applyFont="1" applyBorder="1" applyAlignment="1" applyProtection="1">
      <alignment/>
      <protection/>
    </xf>
    <xf numFmtId="0" fontId="0" fillId="0" borderId="11" xfId="0" applyFont="1" applyBorder="1" applyAlignment="1" applyProtection="1">
      <alignment/>
      <protection/>
    </xf>
    <xf numFmtId="0" fontId="1" fillId="0" borderId="14" xfId="0" applyNumberFormat="1" applyFont="1" applyBorder="1" applyAlignment="1" applyProtection="1">
      <alignment horizontal="center" vertical="center"/>
      <protection/>
    </xf>
    <xf numFmtId="0" fontId="1" fillId="0" borderId="17" xfId="0" applyNumberFormat="1" applyFont="1" applyBorder="1" applyAlignment="1" applyProtection="1">
      <alignment horizontal="center" vertical="center"/>
      <protection/>
    </xf>
    <xf numFmtId="0" fontId="0" fillId="0" borderId="12" xfId="0" applyFont="1" applyBorder="1" applyAlignment="1" applyProtection="1">
      <alignment/>
      <protection/>
    </xf>
    <xf numFmtId="0" fontId="0" fillId="0" borderId="23" xfId="0" applyFont="1" applyBorder="1" applyAlignment="1" applyProtection="1">
      <alignment horizontal="right"/>
      <protection/>
    </xf>
    <xf numFmtId="0" fontId="0" fillId="0" borderId="20" xfId="0" applyFont="1" applyBorder="1" applyAlignment="1" applyProtection="1">
      <alignment horizontal="right"/>
      <protection/>
    </xf>
    <xf numFmtId="0" fontId="0" fillId="0" borderId="12" xfId="0" applyFont="1" applyBorder="1" applyAlignment="1" applyProtection="1">
      <alignment horizontal="left"/>
      <protection/>
    </xf>
    <xf numFmtId="0" fontId="1" fillId="0" borderId="0" xfId="0" applyFont="1" applyFill="1" applyBorder="1" applyAlignment="1" applyProtection="1">
      <alignment horizontal="left"/>
      <protection/>
    </xf>
    <xf numFmtId="0" fontId="0" fillId="33" borderId="16" xfId="0" applyFont="1" applyFill="1" applyBorder="1" applyAlignment="1" applyProtection="1">
      <alignment/>
      <protection locked="0"/>
    </xf>
    <xf numFmtId="0" fontId="0" fillId="0" borderId="12" xfId="0" applyFont="1" applyFill="1" applyBorder="1" applyAlignment="1" applyProtection="1">
      <alignment/>
      <protection/>
    </xf>
    <xf numFmtId="49" fontId="26" fillId="0" borderId="0" xfId="0" applyNumberFormat="1" applyFont="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mmary Budget Cost Detai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266700</xdr:colOff>
      <xdr:row>0</xdr:row>
      <xdr:rowOff>28575</xdr:rowOff>
    </xdr:from>
    <xdr:to>
      <xdr:col>14</xdr:col>
      <xdr:colOff>0</xdr:colOff>
      <xdr:row>1</xdr:row>
      <xdr:rowOff>0</xdr:rowOff>
    </xdr:to>
    <xdr:sp>
      <xdr:nvSpPr>
        <xdr:cNvPr id="1" name="Rectangle 25"/>
        <xdr:cNvSpPr>
          <a:spLocks/>
        </xdr:cNvSpPr>
      </xdr:nvSpPr>
      <xdr:spPr>
        <a:xfrm>
          <a:off x="5505450" y="28575"/>
          <a:ext cx="1304925" cy="13335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FOR AAA 1-B USE ONLY</a:t>
          </a:r>
        </a:p>
      </xdr:txBody>
    </xdr:sp>
    <xdr:clientData/>
  </xdr:twoCellAnchor>
  <xdr:twoCellAnchor>
    <xdr:from>
      <xdr:col>10</xdr:col>
      <xdr:colOff>266700</xdr:colOff>
      <xdr:row>1</xdr:row>
      <xdr:rowOff>0</xdr:rowOff>
    </xdr:from>
    <xdr:to>
      <xdr:col>13</xdr:col>
      <xdr:colOff>104775</xdr:colOff>
      <xdr:row>4</xdr:row>
      <xdr:rowOff>47625</xdr:rowOff>
    </xdr:to>
    <xdr:sp>
      <xdr:nvSpPr>
        <xdr:cNvPr id="2" name="Text Box 41"/>
        <xdr:cNvSpPr txBox="1">
          <a:spLocks noChangeArrowheads="1"/>
        </xdr:cNvSpPr>
      </xdr:nvSpPr>
      <xdr:spPr>
        <a:xfrm>
          <a:off x="5505450" y="161925"/>
          <a:ext cx="1304925" cy="4953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AAA 1-B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FA
</a:t>
          </a:r>
          <a:r>
            <a:rPr lang="en-US" cap="none" sz="800" b="0" i="0" u="none" baseline="0">
              <a:solidFill>
                <a:srgbClr val="000000"/>
              </a:solidFill>
              <a:latin typeface="Arial"/>
              <a:ea typeface="Arial"/>
              <a:cs typeface="Arial"/>
            </a:rPr>
            <a:t>          CONTRACTOR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57"/>
  <sheetViews>
    <sheetView showGridLines="0" tabSelected="1" zoomScalePageLayoutView="0" workbookViewId="0" topLeftCell="A1">
      <selection activeCell="J47" sqref="J47"/>
    </sheetView>
  </sheetViews>
  <sheetFormatPr defaultColWidth="9.140625" defaultRowHeight="12.75"/>
  <cols>
    <col min="1" max="1" width="4.00390625" style="209" customWidth="1"/>
    <col min="2" max="2" width="8.28125" style="101" customWidth="1"/>
    <col min="3" max="3" width="4.421875" style="101" customWidth="1"/>
    <col min="4" max="4" width="2.140625" style="101" customWidth="1"/>
    <col min="5" max="5" width="14.28125" style="101" customWidth="1"/>
    <col min="6" max="6" width="14.140625" style="101" customWidth="1"/>
    <col min="7" max="7" width="2.421875" style="101" customWidth="1"/>
    <col min="8" max="8" width="14.57421875" style="101" customWidth="1"/>
    <col min="9" max="9" width="3.28125" style="101" customWidth="1"/>
    <col min="10" max="10" width="11.00390625" style="101" customWidth="1"/>
    <col min="11" max="11" width="10.28125" style="101" customWidth="1"/>
    <col min="12" max="12" width="2.7109375" style="101" customWidth="1"/>
    <col min="13" max="13" width="9.00390625" style="101" customWidth="1"/>
    <col min="14" max="14" width="1.57421875" style="101" customWidth="1"/>
    <col min="15" max="15" width="2.140625" style="101" customWidth="1"/>
    <col min="16" max="16" width="11.8515625" style="101" customWidth="1"/>
    <col min="17" max="17" width="27.140625" style="101" customWidth="1"/>
    <col min="18" max="18" width="11.8515625" style="101" customWidth="1"/>
    <col min="19" max="19" width="7.00390625" style="101" customWidth="1"/>
    <col min="20" max="20" width="12.8515625" style="101" customWidth="1"/>
    <col min="21" max="16384" width="9.140625" style="101" customWidth="1"/>
  </cols>
  <sheetData>
    <row r="1" spans="1:17" ht="12.75">
      <c r="A1" s="325" t="s">
        <v>118</v>
      </c>
      <c r="B1" s="325"/>
      <c r="C1" s="325"/>
      <c r="D1" s="325"/>
      <c r="E1" s="325"/>
      <c r="F1" s="325"/>
      <c r="G1" s="325"/>
      <c r="H1" s="325"/>
      <c r="I1" s="325"/>
      <c r="J1" s="325"/>
      <c r="K1" s="325"/>
      <c r="L1" s="325"/>
      <c r="M1" s="325"/>
      <c r="N1" s="325"/>
      <c r="O1" s="234"/>
      <c r="P1" s="234"/>
      <c r="Q1" s="179"/>
    </row>
    <row r="2" spans="1:17" ht="12.75">
      <c r="A2" s="325" t="s">
        <v>0</v>
      </c>
      <c r="B2" s="325"/>
      <c r="C2" s="325"/>
      <c r="D2" s="325"/>
      <c r="E2" s="325"/>
      <c r="F2" s="325"/>
      <c r="G2" s="325"/>
      <c r="H2" s="325"/>
      <c r="I2" s="325"/>
      <c r="J2" s="325"/>
      <c r="K2" s="325"/>
      <c r="L2" s="325"/>
      <c r="M2" s="325"/>
      <c r="N2" s="325"/>
      <c r="O2" s="234"/>
      <c r="P2" s="234"/>
      <c r="Q2" s="179"/>
    </row>
    <row r="3" spans="1:17" ht="12.75">
      <c r="A3" s="235"/>
      <c r="B3" s="236"/>
      <c r="C3" s="236"/>
      <c r="D3" s="236"/>
      <c r="E3" s="236"/>
      <c r="F3" s="236"/>
      <c r="G3" s="236"/>
      <c r="H3" s="236"/>
      <c r="I3" s="236"/>
      <c r="J3" s="236"/>
      <c r="K3" s="236"/>
      <c r="L3" s="236"/>
      <c r="M3" s="236"/>
      <c r="N3" s="236"/>
      <c r="O3" s="234"/>
      <c r="P3" s="234"/>
      <c r="Q3" s="179"/>
    </row>
    <row r="4" spans="1:17" ht="9.75" customHeight="1">
      <c r="A4" s="235"/>
      <c r="B4" s="6"/>
      <c r="C4" s="6"/>
      <c r="D4" s="6"/>
      <c r="E4" s="6"/>
      <c r="F4" s="6"/>
      <c r="G4" s="6"/>
      <c r="H4" s="6"/>
      <c r="I4" s="6"/>
      <c r="J4" s="6"/>
      <c r="K4" s="6"/>
      <c r="L4" s="6"/>
      <c r="M4" s="6"/>
      <c r="N4" s="6"/>
      <c r="O4" s="234"/>
      <c r="P4" s="234"/>
      <c r="Q4" s="179"/>
    </row>
    <row r="5" spans="1:17" ht="9.75" customHeight="1">
      <c r="A5" s="235"/>
      <c r="B5" s="6"/>
      <c r="C5" s="6"/>
      <c r="D5" s="6"/>
      <c r="E5" s="6"/>
      <c r="F5" s="6"/>
      <c r="G5" s="6"/>
      <c r="H5" s="6"/>
      <c r="I5" s="6"/>
      <c r="J5" s="6"/>
      <c r="K5" s="6"/>
      <c r="L5" s="6"/>
      <c r="M5" s="6"/>
      <c r="N5" s="6"/>
      <c r="O5" s="234"/>
      <c r="P5" s="234"/>
      <c r="Q5" s="179"/>
    </row>
    <row r="6" spans="1:17" ht="12.75">
      <c r="A6" s="109" t="s">
        <v>42</v>
      </c>
      <c r="B6" s="333" t="s">
        <v>161</v>
      </c>
      <c r="C6" s="334"/>
      <c r="D6" s="96"/>
      <c r="E6" s="331"/>
      <c r="F6" s="331"/>
      <c r="G6" s="331"/>
      <c r="H6" s="331"/>
      <c r="I6" s="331"/>
      <c r="J6" s="332"/>
      <c r="K6" s="329" t="s">
        <v>155</v>
      </c>
      <c r="L6" s="330"/>
      <c r="M6" s="330"/>
      <c r="N6" s="97"/>
      <c r="Q6" s="180"/>
    </row>
    <row r="7" spans="1:22" ht="12.75">
      <c r="A7" s="109" t="s">
        <v>43</v>
      </c>
      <c r="B7" s="333" t="s">
        <v>162</v>
      </c>
      <c r="C7" s="334"/>
      <c r="D7" s="98"/>
      <c r="E7" s="331"/>
      <c r="F7" s="331"/>
      <c r="G7" s="331"/>
      <c r="H7" s="331"/>
      <c r="I7" s="331"/>
      <c r="J7" s="332"/>
      <c r="K7" s="239"/>
      <c r="L7" s="239"/>
      <c r="M7" s="239"/>
      <c r="N7" s="99"/>
      <c r="Q7" s="181"/>
      <c r="R7" s="181"/>
      <c r="S7" s="181"/>
      <c r="T7" s="181"/>
      <c r="U7" s="181"/>
      <c r="V7" s="181"/>
    </row>
    <row r="8" spans="1:22" ht="12.75">
      <c r="A8" s="182"/>
      <c r="B8" s="100"/>
      <c r="G8" s="102"/>
      <c r="H8" s="103" t="s">
        <v>136</v>
      </c>
      <c r="I8" s="104"/>
      <c r="J8" s="105"/>
      <c r="K8" s="125" t="s">
        <v>164</v>
      </c>
      <c r="L8" s="35"/>
      <c r="M8" s="210">
        <v>0</v>
      </c>
      <c r="N8" s="106"/>
      <c r="Q8" s="181"/>
      <c r="R8" s="181"/>
      <c r="S8" s="181"/>
      <c r="T8" s="181"/>
      <c r="U8" s="181"/>
      <c r="V8" s="181"/>
    </row>
    <row r="9" spans="1:17" ht="12.75">
      <c r="A9" s="109" t="s">
        <v>44</v>
      </c>
      <c r="B9" s="8" t="s">
        <v>1</v>
      </c>
      <c r="C9" s="238"/>
      <c r="D9" s="238"/>
      <c r="E9" s="335" t="s">
        <v>166</v>
      </c>
      <c r="F9" s="336"/>
      <c r="G9" s="102"/>
      <c r="H9" s="109" t="s">
        <v>137</v>
      </c>
      <c r="I9" s="104"/>
      <c r="J9" s="110"/>
      <c r="K9" s="110" t="s">
        <v>2</v>
      </c>
      <c r="L9" s="35"/>
      <c r="M9" s="211">
        <v>0</v>
      </c>
      <c r="N9" s="111"/>
      <c r="Q9" s="180"/>
    </row>
    <row r="10" spans="1:17" ht="12.75">
      <c r="A10" s="109" t="s">
        <v>45</v>
      </c>
      <c r="B10" s="107" t="s">
        <v>3</v>
      </c>
      <c r="C10" s="108"/>
      <c r="D10" s="108"/>
      <c r="E10" s="337"/>
      <c r="F10" s="338"/>
      <c r="G10" s="102"/>
      <c r="H10" s="103" t="s">
        <v>138</v>
      </c>
      <c r="I10" s="104"/>
      <c r="J10" s="110"/>
      <c r="K10" s="110" t="s">
        <v>4</v>
      </c>
      <c r="L10" s="112"/>
      <c r="M10" s="237">
        <f>IF(Units=0,0,ROUND(IF(Units="","",(TotBud1+Resources)/Units),2))</f>
        <v>0</v>
      </c>
      <c r="N10" s="106"/>
      <c r="Q10" s="179"/>
    </row>
    <row r="11" spans="1:17" ht="12.75">
      <c r="A11" s="182"/>
      <c r="B11" s="113"/>
      <c r="C11" s="114"/>
      <c r="D11" s="114"/>
      <c r="E11" s="114"/>
      <c r="F11" s="114"/>
      <c r="G11" s="115"/>
      <c r="H11" s="109" t="s">
        <v>139</v>
      </c>
      <c r="I11" s="116"/>
      <c r="J11" s="117"/>
      <c r="K11" s="117" t="s">
        <v>5</v>
      </c>
      <c r="L11" s="118"/>
      <c r="M11" s="237">
        <f>IF(Units=0,0,ROUND(IF(Units="","",title3/Units),2))</f>
        <v>0</v>
      </c>
      <c r="N11" s="119"/>
      <c r="Q11" s="179"/>
    </row>
    <row r="12" spans="1:19" ht="13.5" customHeight="1">
      <c r="A12" s="109"/>
      <c r="B12" s="215"/>
      <c r="C12" s="216"/>
      <c r="D12" s="216"/>
      <c r="E12" s="216"/>
      <c r="F12" s="217"/>
      <c r="G12" s="321"/>
      <c r="H12" s="322"/>
      <c r="I12" s="323"/>
      <c r="J12" s="326" t="s">
        <v>140</v>
      </c>
      <c r="K12" s="327"/>
      <c r="L12" s="327"/>
      <c r="M12" s="327"/>
      <c r="N12" s="328"/>
      <c r="Q12" s="294"/>
      <c r="R12" s="294"/>
      <c r="S12" s="294"/>
    </row>
    <row r="13" spans="1:14" ht="12.75">
      <c r="A13" s="109"/>
      <c r="B13" s="218" t="s">
        <v>128</v>
      </c>
      <c r="C13" s="219"/>
      <c r="D13" s="220"/>
      <c r="E13" s="221"/>
      <c r="F13" s="222" t="s">
        <v>6</v>
      </c>
      <c r="G13" s="297"/>
      <c r="H13" s="298"/>
      <c r="I13" s="299"/>
      <c r="J13" s="212" t="s">
        <v>7</v>
      </c>
      <c r="K13" s="326" t="s">
        <v>8</v>
      </c>
      <c r="L13" s="327"/>
      <c r="M13" s="327"/>
      <c r="N13" s="328"/>
    </row>
    <row r="14" spans="1:14" ht="12.75">
      <c r="A14" s="109" t="s">
        <v>46</v>
      </c>
      <c r="B14" s="306" t="s">
        <v>78</v>
      </c>
      <c r="C14" s="307"/>
      <c r="D14" s="307"/>
      <c r="E14" s="308"/>
      <c r="F14" s="227">
        <f>Salary</f>
        <v>0</v>
      </c>
      <c r="G14" s="297"/>
      <c r="H14" s="298"/>
      <c r="I14" s="299"/>
      <c r="J14" s="95"/>
      <c r="K14" s="300"/>
      <c r="L14" s="301"/>
      <c r="M14" s="301"/>
      <c r="N14" s="302"/>
    </row>
    <row r="15" spans="1:14" ht="12.75">
      <c r="A15" s="109" t="s">
        <v>47</v>
      </c>
      <c r="B15" s="306" t="s">
        <v>9</v>
      </c>
      <c r="C15" s="307"/>
      <c r="D15" s="307"/>
      <c r="E15" s="308"/>
      <c r="F15" s="227">
        <f>Fringe</f>
        <v>0</v>
      </c>
      <c r="G15" s="297"/>
      <c r="H15" s="298"/>
      <c r="I15" s="299"/>
      <c r="J15" s="87"/>
      <c r="K15" s="300"/>
      <c r="L15" s="301"/>
      <c r="M15" s="301"/>
      <c r="N15" s="302"/>
    </row>
    <row r="16" spans="1:14" ht="12.75">
      <c r="A16" s="109" t="s">
        <v>48</v>
      </c>
      <c r="B16" s="339" t="s">
        <v>10</v>
      </c>
      <c r="C16" s="307"/>
      <c r="D16" s="307"/>
      <c r="E16" s="308"/>
      <c r="F16" s="227">
        <f>Travel</f>
        <v>0</v>
      </c>
      <c r="G16" s="297"/>
      <c r="H16" s="298"/>
      <c r="I16" s="299"/>
      <c r="J16" s="87"/>
      <c r="K16" s="300"/>
      <c r="L16" s="301"/>
      <c r="M16" s="301"/>
      <c r="N16" s="302"/>
    </row>
    <row r="17" spans="1:19" ht="15">
      <c r="A17" s="109" t="s">
        <v>49</v>
      </c>
      <c r="B17" s="306" t="s">
        <v>11</v>
      </c>
      <c r="C17" s="307"/>
      <c r="D17" s="307"/>
      <c r="E17" s="308"/>
      <c r="F17" s="227">
        <f>Supplies</f>
        <v>0</v>
      </c>
      <c r="G17" s="297"/>
      <c r="H17" s="298"/>
      <c r="I17" s="299"/>
      <c r="J17" s="87"/>
      <c r="K17" s="300"/>
      <c r="L17" s="301"/>
      <c r="M17" s="301"/>
      <c r="N17" s="302"/>
      <c r="Q17" s="183"/>
      <c r="R17" s="184"/>
      <c r="S17" s="184"/>
    </row>
    <row r="18" spans="1:19" ht="12.75">
      <c r="A18" s="109" t="s">
        <v>50</v>
      </c>
      <c r="B18" s="306" t="s">
        <v>12</v>
      </c>
      <c r="C18" s="307"/>
      <c r="D18" s="307"/>
      <c r="E18" s="308"/>
      <c r="F18" s="227">
        <f>Equipment</f>
        <v>0</v>
      </c>
      <c r="G18" s="297"/>
      <c r="H18" s="298"/>
      <c r="I18" s="299"/>
      <c r="J18" s="87"/>
      <c r="K18" s="300"/>
      <c r="L18" s="301"/>
      <c r="M18" s="301"/>
      <c r="N18" s="302"/>
      <c r="Q18" s="184"/>
      <c r="R18" s="184"/>
      <c r="S18" s="184"/>
    </row>
    <row r="19" spans="1:19" ht="12.75">
      <c r="A19" s="109" t="s">
        <v>51</v>
      </c>
      <c r="B19" s="306" t="s">
        <v>64</v>
      </c>
      <c r="C19" s="307"/>
      <c r="D19" s="307"/>
      <c r="E19" s="308"/>
      <c r="F19" s="227">
        <f>Rent</f>
        <v>0</v>
      </c>
      <c r="G19" s="297"/>
      <c r="H19" s="298"/>
      <c r="I19" s="299"/>
      <c r="J19" s="87"/>
      <c r="K19" s="300"/>
      <c r="L19" s="301"/>
      <c r="M19" s="301"/>
      <c r="N19" s="302"/>
      <c r="Q19" s="128"/>
      <c r="R19" s="185"/>
      <c r="S19" s="185"/>
    </row>
    <row r="20" spans="1:19" ht="12.75">
      <c r="A20" s="109" t="s">
        <v>52</v>
      </c>
      <c r="B20" s="306" t="s">
        <v>13</v>
      </c>
      <c r="C20" s="307"/>
      <c r="D20" s="307"/>
      <c r="E20" s="308"/>
      <c r="F20" s="227">
        <f>Communications</f>
        <v>0</v>
      </c>
      <c r="G20" s="297"/>
      <c r="H20" s="298"/>
      <c r="I20" s="299"/>
      <c r="J20" s="87"/>
      <c r="K20" s="300"/>
      <c r="L20" s="301"/>
      <c r="M20" s="301"/>
      <c r="N20" s="302"/>
      <c r="Q20" s="128"/>
      <c r="R20" s="185"/>
      <c r="S20" s="185"/>
    </row>
    <row r="21" spans="1:19" ht="12.75">
      <c r="A21" s="109" t="s">
        <v>53</v>
      </c>
      <c r="B21" s="306" t="s">
        <v>14</v>
      </c>
      <c r="C21" s="307"/>
      <c r="D21" s="307"/>
      <c r="E21" s="308"/>
      <c r="F21" s="227">
        <f>ServiceCons</f>
        <v>0</v>
      </c>
      <c r="G21" s="297"/>
      <c r="H21" s="298"/>
      <c r="I21" s="299"/>
      <c r="J21" s="87"/>
      <c r="K21" s="300"/>
      <c r="L21" s="301"/>
      <c r="M21" s="301"/>
      <c r="N21" s="302"/>
      <c r="Q21" s="128"/>
      <c r="R21" s="185"/>
      <c r="S21" s="185"/>
    </row>
    <row r="22" spans="1:19" ht="12.75">
      <c r="A22" s="109" t="s">
        <v>54</v>
      </c>
      <c r="B22" s="306" t="s">
        <v>15</v>
      </c>
      <c r="C22" s="307"/>
      <c r="D22" s="307"/>
      <c r="E22" s="308"/>
      <c r="F22" s="227">
        <f>Other</f>
        <v>0</v>
      </c>
      <c r="G22" s="297"/>
      <c r="H22" s="298"/>
      <c r="I22" s="299"/>
      <c r="J22" s="87"/>
      <c r="K22" s="300"/>
      <c r="L22" s="301"/>
      <c r="M22" s="301"/>
      <c r="N22" s="302"/>
      <c r="Q22" s="184"/>
      <c r="R22" s="184"/>
      <c r="S22" s="184"/>
    </row>
    <row r="23" spans="1:19" ht="12.75">
      <c r="A23" s="109"/>
      <c r="B23" s="342" t="s">
        <v>127</v>
      </c>
      <c r="C23" s="343"/>
      <c r="D23" s="343"/>
      <c r="E23" s="344"/>
      <c r="F23" s="229">
        <f>SUM(F14:F22)</f>
        <v>0</v>
      </c>
      <c r="G23" s="223"/>
      <c r="H23" s="224"/>
      <c r="I23" s="217"/>
      <c r="J23" s="87"/>
      <c r="K23" s="88"/>
      <c r="L23" s="89"/>
      <c r="M23" s="89"/>
      <c r="N23" s="90"/>
      <c r="Q23" s="184"/>
      <c r="R23" s="184"/>
      <c r="S23" s="184"/>
    </row>
    <row r="24" spans="1:19" ht="12.75">
      <c r="A24" s="109"/>
      <c r="B24" s="228"/>
      <c r="C24" s="19"/>
      <c r="D24" s="19"/>
      <c r="E24" s="226"/>
      <c r="F24" s="227"/>
      <c r="G24" s="223"/>
      <c r="H24" s="224"/>
      <c r="I24" s="217"/>
      <c r="J24" s="87"/>
      <c r="K24" s="88"/>
      <c r="L24" s="89"/>
      <c r="M24" s="89"/>
      <c r="N24" s="90"/>
      <c r="Q24" s="184"/>
      <c r="R24" s="184"/>
      <c r="S24" s="184"/>
    </row>
    <row r="25" spans="1:19" s="186" customFormat="1" ht="12.75">
      <c r="A25" s="109"/>
      <c r="B25" s="355" t="s">
        <v>129</v>
      </c>
      <c r="C25" s="356"/>
      <c r="D25" s="356"/>
      <c r="E25" s="357"/>
      <c r="F25" s="230" t="s">
        <v>165</v>
      </c>
      <c r="G25" s="231"/>
      <c r="H25" s="232"/>
      <c r="I25" s="233"/>
      <c r="J25" s="91"/>
      <c r="K25" s="92"/>
      <c r="L25" s="93"/>
      <c r="M25" s="93"/>
      <c r="N25" s="94"/>
      <c r="Q25" s="187"/>
      <c r="R25" s="187"/>
      <c r="S25" s="187"/>
    </row>
    <row r="26" spans="1:19" s="186" customFormat="1" ht="12.75">
      <c r="A26" s="109" t="s">
        <v>55</v>
      </c>
      <c r="B26" s="339" t="s">
        <v>78</v>
      </c>
      <c r="C26" s="340"/>
      <c r="D26" s="340"/>
      <c r="E26" s="341"/>
      <c r="F26" s="230">
        <f>iSalary</f>
        <v>0</v>
      </c>
      <c r="G26" s="231"/>
      <c r="H26" s="232"/>
      <c r="I26" s="233"/>
      <c r="J26" s="91"/>
      <c r="K26" s="92"/>
      <c r="L26" s="93"/>
      <c r="M26" s="93"/>
      <c r="N26" s="94"/>
      <c r="Q26" s="187"/>
      <c r="R26" s="187"/>
      <c r="S26" s="187"/>
    </row>
    <row r="27" spans="1:19" s="186" customFormat="1" ht="12.75">
      <c r="A27" s="109" t="s">
        <v>56</v>
      </c>
      <c r="B27" s="339" t="s">
        <v>9</v>
      </c>
      <c r="C27" s="340"/>
      <c r="D27" s="340"/>
      <c r="E27" s="341"/>
      <c r="F27" s="230">
        <f>iFringe</f>
        <v>0</v>
      </c>
      <c r="G27" s="231"/>
      <c r="H27" s="232"/>
      <c r="I27" s="233"/>
      <c r="J27" s="91"/>
      <c r="K27" s="92"/>
      <c r="L27" s="93"/>
      <c r="M27" s="93"/>
      <c r="N27" s="94"/>
      <c r="Q27" s="187"/>
      <c r="R27" s="187"/>
      <c r="S27" s="187"/>
    </row>
    <row r="28" spans="1:19" s="186" customFormat="1" ht="12.75">
      <c r="A28" s="109" t="s">
        <v>57</v>
      </c>
      <c r="B28" s="339" t="s">
        <v>10</v>
      </c>
      <c r="C28" s="340"/>
      <c r="D28" s="340"/>
      <c r="E28" s="341"/>
      <c r="F28" s="230">
        <f>iTravel</f>
        <v>0</v>
      </c>
      <c r="G28" s="231"/>
      <c r="H28" s="232"/>
      <c r="I28" s="233"/>
      <c r="J28" s="91"/>
      <c r="K28" s="92"/>
      <c r="L28" s="93"/>
      <c r="M28" s="93"/>
      <c r="N28" s="94"/>
      <c r="Q28" s="187"/>
      <c r="R28" s="187"/>
      <c r="S28" s="187"/>
    </row>
    <row r="29" spans="1:19" s="186" customFormat="1" ht="12.75">
      <c r="A29" s="109" t="s">
        <v>58</v>
      </c>
      <c r="B29" s="339" t="s">
        <v>11</v>
      </c>
      <c r="C29" s="340"/>
      <c r="D29" s="340"/>
      <c r="E29" s="341"/>
      <c r="F29" s="230">
        <f>iSupplies</f>
        <v>0</v>
      </c>
      <c r="G29" s="231"/>
      <c r="H29" s="232"/>
      <c r="I29" s="233"/>
      <c r="J29" s="91"/>
      <c r="K29" s="92"/>
      <c r="L29" s="93"/>
      <c r="M29" s="93"/>
      <c r="N29" s="94"/>
      <c r="Q29" s="187"/>
      <c r="R29" s="187"/>
      <c r="S29" s="187"/>
    </row>
    <row r="30" spans="1:19" s="186" customFormat="1" ht="12.75">
      <c r="A30" s="109" t="s">
        <v>59</v>
      </c>
      <c r="B30" s="339" t="s">
        <v>12</v>
      </c>
      <c r="C30" s="340"/>
      <c r="D30" s="340"/>
      <c r="E30" s="341"/>
      <c r="F30" s="230">
        <f>iEquipment</f>
        <v>0</v>
      </c>
      <c r="G30" s="231"/>
      <c r="H30" s="232"/>
      <c r="I30" s="233"/>
      <c r="J30" s="91"/>
      <c r="K30" s="92"/>
      <c r="L30" s="93"/>
      <c r="M30" s="93"/>
      <c r="N30" s="94"/>
      <c r="Q30" s="187"/>
      <c r="R30" s="187"/>
      <c r="S30" s="187"/>
    </row>
    <row r="31" spans="1:19" s="186" customFormat="1" ht="12.75">
      <c r="A31" s="109" t="s">
        <v>60</v>
      </c>
      <c r="B31" s="339" t="s">
        <v>64</v>
      </c>
      <c r="C31" s="340"/>
      <c r="D31" s="340"/>
      <c r="E31" s="341"/>
      <c r="F31" s="230">
        <f>iRent</f>
        <v>0</v>
      </c>
      <c r="G31" s="231"/>
      <c r="H31" s="232"/>
      <c r="I31" s="233"/>
      <c r="J31" s="91"/>
      <c r="K31" s="92"/>
      <c r="L31" s="93"/>
      <c r="M31" s="93"/>
      <c r="N31" s="94"/>
      <c r="Q31" s="187"/>
      <c r="R31" s="187"/>
      <c r="S31" s="187"/>
    </row>
    <row r="32" spans="1:19" s="186" customFormat="1" ht="12.75">
      <c r="A32" s="109" t="s">
        <v>74</v>
      </c>
      <c r="B32" s="339" t="s">
        <v>13</v>
      </c>
      <c r="C32" s="340"/>
      <c r="D32" s="340"/>
      <c r="E32" s="341"/>
      <c r="F32" s="230">
        <f>iCommunications</f>
        <v>0</v>
      </c>
      <c r="G32" s="231"/>
      <c r="H32" s="232"/>
      <c r="I32" s="233"/>
      <c r="J32" s="91"/>
      <c r="K32" s="92"/>
      <c r="L32" s="93"/>
      <c r="M32" s="93"/>
      <c r="N32" s="94"/>
      <c r="Q32" s="187"/>
      <c r="R32" s="187"/>
      <c r="S32" s="187"/>
    </row>
    <row r="33" spans="1:19" s="186" customFormat="1" ht="12.75">
      <c r="A33" s="109" t="s">
        <v>75</v>
      </c>
      <c r="B33" s="339" t="s">
        <v>14</v>
      </c>
      <c r="C33" s="340"/>
      <c r="D33" s="340"/>
      <c r="E33" s="341"/>
      <c r="F33" s="230">
        <f>iServiceContracts</f>
        <v>0</v>
      </c>
      <c r="G33" s="231"/>
      <c r="H33" s="232"/>
      <c r="I33" s="233"/>
      <c r="J33" s="91"/>
      <c r="K33" s="92"/>
      <c r="L33" s="93"/>
      <c r="M33" s="93"/>
      <c r="N33" s="94"/>
      <c r="Q33" s="187"/>
      <c r="R33" s="187"/>
      <c r="S33" s="187"/>
    </row>
    <row r="34" spans="1:19" s="186" customFormat="1" ht="12.75">
      <c r="A34" s="109" t="s">
        <v>119</v>
      </c>
      <c r="B34" s="339" t="s">
        <v>15</v>
      </c>
      <c r="C34" s="340"/>
      <c r="D34" s="340"/>
      <c r="E34" s="341"/>
      <c r="F34" s="230">
        <f>iOther</f>
        <v>0</v>
      </c>
      <c r="G34" s="231"/>
      <c r="H34" s="232"/>
      <c r="I34" s="233"/>
      <c r="J34" s="91"/>
      <c r="K34" s="92"/>
      <c r="L34" s="93"/>
      <c r="M34" s="93"/>
      <c r="N34" s="94"/>
      <c r="Q34" s="187"/>
      <c r="R34" s="187"/>
      <c r="S34" s="187"/>
    </row>
    <row r="35" spans="1:19" s="186" customFormat="1" ht="12.75">
      <c r="A35" s="109"/>
      <c r="B35" s="342" t="s">
        <v>130</v>
      </c>
      <c r="C35" s="343"/>
      <c r="D35" s="343"/>
      <c r="E35" s="344"/>
      <c r="F35" s="229">
        <f>SUM(F26:F34)</f>
        <v>0</v>
      </c>
      <c r="G35" s="231"/>
      <c r="H35" s="232"/>
      <c r="I35" s="233"/>
      <c r="J35" s="91"/>
      <c r="K35" s="92"/>
      <c r="L35" s="93"/>
      <c r="M35" s="93"/>
      <c r="N35" s="94"/>
      <c r="Q35" s="187"/>
      <c r="R35" s="187"/>
      <c r="S35" s="187"/>
    </row>
    <row r="36" spans="1:19" ht="12.75">
      <c r="A36" s="109"/>
      <c r="B36" s="225"/>
      <c r="C36" s="19"/>
      <c r="D36" s="19"/>
      <c r="E36" s="226"/>
      <c r="F36" s="227"/>
      <c r="G36" s="223"/>
      <c r="H36" s="224"/>
      <c r="I36" s="217"/>
      <c r="J36" s="87"/>
      <c r="K36" s="88"/>
      <c r="L36" s="89"/>
      <c r="M36" s="89"/>
      <c r="N36" s="90"/>
      <c r="Q36" s="184"/>
      <c r="R36" s="184"/>
      <c r="S36" s="184"/>
    </row>
    <row r="37" spans="1:19" ht="12.75">
      <c r="A37" s="109" t="s">
        <v>61</v>
      </c>
      <c r="B37" s="345" t="s">
        <v>16</v>
      </c>
      <c r="C37" s="346"/>
      <c r="D37" s="346"/>
      <c r="E37" s="347"/>
      <c r="F37" s="229">
        <f>F23+F35</f>
        <v>0</v>
      </c>
      <c r="G37" s="297"/>
      <c r="H37" s="298"/>
      <c r="I37" s="299"/>
      <c r="J37" s="87"/>
      <c r="K37" s="300"/>
      <c r="L37" s="301"/>
      <c r="M37" s="301"/>
      <c r="N37" s="302"/>
      <c r="Q37" s="290" t="s">
        <v>116</v>
      </c>
      <c r="R37" s="291"/>
      <c r="S37" s="184"/>
    </row>
    <row r="38" spans="1:19" ht="12.75">
      <c r="A38" s="109" t="s">
        <v>133</v>
      </c>
      <c r="B38" s="315" t="s">
        <v>126</v>
      </c>
      <c r="C38" s="316"/>
      <c r="D38" s="316"/>
      <c r="E38" s="317"/>
      <c r="F38" s="213">
        <v>0</v>
      </c>
      <c r="G38" s="348"/>
      <c r="H38" s="349"/>
      <c r="I38" s="350"/>
      <c r="J38" s="87"/>
      <c r="K38" s="300"/>
      <c r="L38" s="301"/>
      <c r="M38" s="301"/>
      <c r="N38" s="302"/>
      <c r="Q38" s="292">
        <f>IF('Budget Summary'!E7="","","Service: "&amp;'Budget Summary'!E7)</f>
      </c>
      <c r="R38" s="293"/>
      <c r="S38" s="184"/>
    </row>
    <row r="39" spans="1:21" ht="12.75">
      <c r="A39" s="109" t="s">
        <v>62</v>
      </c>
      <c r="B39" s="318" t="s">
        <v>17</v>
      </c>
      <c r="C39" s="319"/>
      <c r="D39" s="319"/>
      <c r="E39" s="320"/>
      <c r="F39" s="240">
        <f>TotBud1-Income</f>
        <v>0</v>
      </c>
      <c r="G39" s="351"/>
      <c r="H39" s="352"/>
      <c r="I39" s="353"/>
      <c r="J39" s="87"/>
      <c r="K39" s="300"/>
      <c r="L39" s="301"/>
      <c r="M39" s="301"/>
      <c r="N39" s="302"/>
      <c r="Q39" s="292">
        <f>IF('Budget Summary'!E7="","",IF(LOOKUP('Budget Summary'!E7,Match)=0,"A Match Ratio not required for this service!","The Match Ratio for your service is: "&amp;100*LOOKUP('Budget Summary'!E7,Match)&amp;"% / "&amp;100*(100%-LOOKUP('Budget Summary'!E7,Match))&amp;"%"))</f>
      </c>
      <c r="R39" s="293"/>
      <c r="S39" s="188"/>
      <c r="T39" s="188"/>
      <c r="U39" s="189"/>
    </row>
    <row r="40" spans="1:21" ht="12.75">
      <c r="A40" s="109" t="s">
        <v>63</v>
      </c>
      <c r="B40" s="354" t="s">
        <v>18</v>
      </c>
      <c r="C40" s="295"/>
      <c r="D40" s="295"/>
      <c r="E40" s="24"/>
      <c r="F40" s="241"/>
      <c r="G40" s="297"/>
      <c r="H40" s="298"/>
      <c r="I40" s="299"/>
      <c r="J40" s="190">
        <f>SUM(J14:J39)</f>
        <v>0</v>
      </c>
      <c r="K40" s="312" t="s">
        <v>89</v>
      </c>
      <c r="L40" s="313"/>
      <c r="M40" s="313"/>
      <c r="N40" s="314"/>
      <c r="Q40" s="194"/>
      <c r="R40" s="195"/>
      <c r="S40" s="191"/>
      <c r="T40" s="192"/>
      <c r="U40" s="189"/>
    </row>
    <row r="41" spans="1:21" ht="12.75">
      <c r="A41" s="109"/>
      <c r="B41" s="122" t="s">
        <v>152</v>
      </c>
      <c r="C41" s="295" t="s">
        <v>122</v>
      </c>
      <c r="D41" s="295"/>
      <c r="E41" s="296"/>
      <c r="F41" s="214">
        <v>0</v>
      </c>
      <c r="G41" s="303"/>
      <c r="H41" s="304"/>
      <c r="I41" s="304"/>
      <c r="J41" s="304"/>
      <c r="K41" s="304"/>
      <c r="L41" s="304"/>
      <c r="M41" s="304"/>
      <c r="N41" s="305"/>
      <c r="O41" s="193"/>
      <c r="P41" s="193"/>
      <c r="Q41" s="198">
        <f>IF('Budget Summary'!E7="","",IF(LOOKUP('Budget Summary'!E7,Match)=0,"","Requested AAA 1-B Funding"))</f>
      </c>
      <c r="R41" s="199">
        <f>IF('Budget Summary'!E7="","",IF(LOOKUP('Budget Summary'!E7,Match)=0,"",title3))</f>
      </c>
      <c r="S41" s="191"/>
      <c r="T41" s="196"/>
      <c r="U41" s="189"/>
    </row>
    <row r="42" spans="1:23" ht="12.75">
      <c r="A42" s="109"/>
      <c r="B42" s="123" t="s">
        <v>153</v>
      </c>
      <c r="C42" s="295" t="s">
        <v>19</v>
      </c>
      <c r="D42" s="295"/>
      <c r="E42" s="296"/>
      <c r="F42" s="242">
        <f>Cash</f>
        <v>0</v>
      </c>
      <c r="G42" s="303"/>
      <c r="H42" s="304"/>
      <c r="I42" s="304"/>
      <c r="J42" s="304"/>
      <c r="K42" s="304"/>
      <c r="L42" s="304"/>
      <c r="M42" s="304"/>
      <c r="N42" s="305"/>
      <c r="O42" s="197"/>
      <c r="P42" s="197"/>
      <c r="Q42" s="202">
        <f>IF('Budget Summary'!E7="","",IF(LOOKUP('Budget Summary'!E7,Match)=0,"","Reqested Funding divided by: "&amp;100*LOOKUP('Budget Summary'!E7,Match)&amp;"%"))</f>
      </c>
      <c r="R42" s="199">
        <f>IF('Budget Summary'!E7="","",IF(LOOKUP('Budget Summary'!E7,Match)=0,"",ROUND(title3/LOOKUP('Budget Summary'!E7,Match),0)))</f>
      </c>
      <c r="S42" s="200">
        <f>IF('Budget Summary'!E7="","",IF(LOOKUP('Budget Summary'!E7,Match)=0,"","Line a"))</f>
      </c>
      <c r="T42" s="201"/>
      <c r="U42" s="197"/>
      <c r="V42" s="197"/>
      <c r="W42" s="197"/>
    </row>
    <row r="43" spans="1:20" ht="12.75">
      <c r="A43" s="109"/>
      <c r="B43" s="124" t="s">
        <v>154</v>
      </c>
      <c r="C43" s="295" t="s">
        <v>20</v>
      </c>
      <c r="D43" s="295"/>
      <c r="E43" s="296"/>
      <c r="F43" s="242">
        <f>inkind</f>
        <v>0</v>
      </c>
      <c r="G43" s="309">
        <f>IF('Budget Summary'!E7="","",IF(LOOKUP('Budget Summary'!E7,Match)=0,"",IF(MatchFunds&lt;&gt;MatchLocal,RatioNote,"")))</f>
      </c>
      <c r="H43" s="310"/>
      <c r="I43" s="310"/>
      <c r="J43" s="310"/>
      <c r="K43" s="310"/>
      <c r="L43" s="310"/>
      <c r="M43" s="310"/>
      <c r="N43" s="311"/>
      <c r="O43" s="193"/>
      <c r="P43" s="193"/>
      <c r="Q43" s="202">
        <f>IF('Budget Summary'!E7="","",IF(LOOKUP('Budget Summary'!E7,Match)=0,"",100*(100%-LOOKUP('Budget Summary'!E7,Match))&amp;"% of the amount in line b"))</f>
      </c>
      <c r="R43" s="205">
        <f>IF('Budget Summary'!E7="","",IF(LOOKUP('Budget Summary'!E7,Match)=0,"",ROUND((title3/LOOKUP('Budget Summary'!E7,Match)*(100%-LOOKUP('Budget Summary'!E7,Match))),0)))</f>
      </c>
      <c r="S43" s="203">
        <f>IF('Budget Summary'!E7="","",IF(LOOKUP('Budget Summary'!E7,Match)=0,"","Line b"))</f>
      </c>
      <c r="T43" s="204"/>
    </row>
    <row r="44" spans="1:20" ht="12.75">
      <c r="A44" s="109" t="s">
        <v>134</v>
      </c>
      <c r="B44" s="315" t="s">
        <v>121</v>
      </c>
      <c r="C44" s="316"/>
      <c r="D44" s="316"/>
      <c r="E44" s="317"/>
      <c r="F44" s="242">
        <f>Income</f>
        <v>0</v>
      </c>
      <c r="G44" s="309"/>
      <c r="H44" s="310"/>
      <c r="I44" s="310"/>
      <c r="J44" s="310"/>
      <c r="K44" s="310"/>
      <c r="L44" s="310"/>
      <c r="M44" s="310"/>
      <c r="N44" s="311"/>
      <c r="O44" s="193"/>
      <c r="P44" s="193"/>
      <c r="Q44" s="202" t="s">
        <v>156</v>
      </c>
      <c r="R44" s="205">
        <f>SUM(F42:F43)</f>
        <v>0</v>
      </c>
      <c r="S44" s="203">
        <f>IF('Budget Summary'!E7="","",IF(LOOKUP('Budget Summary'!E7,Match)=0,"","Line c"))</f>
      </c>
      <c r="T44" s="206"/>
    </row>
    <row r="45" spans="1:20" ht="13.5" thickBot="1">
      <c r="A45" s="109" t="s">
        <v>135</v>
      </c>
      <c r="B45" s="318" t="s">
        <v>16</v>
      </c>
      <c r="C45" s="319"/>
      <c r="D45" s="319"/>
      <c r="E45" s="320"/>
      <c r="F45" s="243">
        <f>SUM(F41:F44)</f>
        <v>0</v>
      </c>
      <c r="G45" s="309" t="b">
        <f>G16=IF(INT(totbud2)&lt;&gt;INT(TotBud1),"Not Balanced","")</f>
        <v>1</v>
      </c>
      <c r="H45" s="310"/>
      <c r="I45" s="310"/>
      <c r="J45" s="310"/>
      <c r="K45" s="310"/>
      <c r="L45" s="310"/>
      <c r="M45" s="310"/>
      <c r="N45" s="311"/>
      <c r="O45" s="193"/>
      <c r="P45" s="193"/>
      <c r="Q45" s="207">
        <f>IF('Budget Summary'!E7="","",IF(LOOKUP('Budget Summary'!E7,Match)=0,"","Difference between lines c and d"))</f>
      </c>
      <c r="R45" s="208">
        <f>IF('Budget Summary'!E7="","",IF(LOOKUP('Budget Summary'!E7,Match)=0,"",R43-R44))</f>
      </c>
      <c r="S45" s="203">
        <f>IF('Budget Summary'!E7="","",IF(LOOKUP('Budget Summary'!E7,Match)=0,"","Line d"))</f>
      </c>
      <c r="T45" s="201"/>
    </row>
    <row r="46" spans="1:14" ht="13.5" thickTop="1">
      <c r="A46" s="109" t="s">
        <v>167</v>
      </c>
      <c r="B46" s="245" t="s">
        <v>85</v>
      </c>
      <c r="C46" s="246"/>
      <c r="D46" s="246"/>
      <c r="E46" s="246"/>
      <c r="F46" s="324" t="s">
        <v>84</v>
      </c>
      <c r="G46" s="324"/>
      <c r="H46" s="324"/>
      <c r="I46" s="247"/>
      <c r="J46" s="248" t="s">
        <v>168</v>
      </c>
      <c r="K46" s="249"/>
      <c r="L46" s="249"/>
      <c r="M46" s="249"/>
      <c r="N46" s="250"/>
    </row>
    <row r="47" spans="1:14" ht="15" customHeight="1">
      <c r="A47" s="109"/>
      <c r="B47" s="251"/>
      <c r="C47" s="252"/>
      <c r="D47" s="252"/>
      <c r="E47" s="252"/>
      <c r="F47" s="253"/>
      <c r="G47" s="253"/>
      <c r="H47" s="253"/>
      <c r="I47" s="253"/>
      <c r="J47" s="251"/>
      <c r="K47" s="254" t="s">
        <v>22</v>
      </c>
      <c r="L47" s="254"/>
      <c r="M47" s="253" t="s">
        <v>21</v>
      </c>
      <c r="N47" s="255"/>
    </row>
    <row r="48" spans="1:14" ht="14.25" customHeight="1">
      <c r="A48" s="109"/>
      <c r="B48" s="251"/>
      <c r="C48" s="252"/>
      <c r="D48" s="252"/>
      <c r="E48" s="252"/>
      <c r="F48" s="256" t="s">
        <v>163</v>
      </c>
      <c r="G48" s="252"/>
      <c r="H48" s="257" t="s">
        <v>90</v>
      </c>
      <c r="I48" s="252"/>
      <c r="J48" s="251"/>
      <c r="K48" s="258"/>
      <c r="L48" s="258"/>
      <c r="M48" s="258"/>
      <c r="N48" s="259"/>
    </row>
    <row r="49" spans="1:14" ht="15.75" customHeight="1">
      <c r="A49" s="109"/>
      <c r="B49" s="260"/>
      <c r="C49" s="261"/>
      <c r="D49" s="261"/>
      <c r="E49" s="261" t="s">
        <v>23</v>
      </c>
      <c r="F49" s="262"/>
      <c r="G49" s="253"/>
      <c r="H49" s="263"/>
      <c r="I49" s="253"/>
      <c r="J49" s="264" t="s">
        <v>163</v>
      </c>
      <c r="K49" s="216"/>
      <c r="L49" s="252"/>
      <c r="M49" s="216"/>
      <c r="N49" s="259"/>
    </row>
    <row r="50" spans="1:14" ht="9.75" customHeight="1">
      <c r="A50" s="109"/>
      <c r="B50" s="265"/>
      <c r="C50" s="266"/>
      <c r="D50" s="266"/>
      <c r="E50" s="266" t="s">
        <v>81</v>
      </c>
      <c r="F50" s="267"/>
      <c r="G50" s="252"/>
      <c r="H50" s="268"/>
      <c r="I50" s="252"/>
      <c r="J50" s="269"/>
      <c r="K50" s="258"/>
      <c r="L50" s="252"/>
      <c r="M50" s="252"/>
      <c r="N50" s="259"/>
    </row>
    <row r="51" spans="1:14" ht="15.75" customHeight="1">
      <c r="A51" s="109"/>
      <c r="B51" s="260"/>
      <c r="C51" s="261"/>
      <c r="D51" s="261"/>
      <c r="E51" s="261" t="s">
        <v>24</v>
      </c>
      <c r="F51" s="262"/>
      <c r="G51" s="252"/>
      <c r="H51" s="268"/>
      <c r="I51" s="253"/>
      <c r="J51" s="269" t="s">
        <v>25</v>
      </c>
      <c r="K51" s="216"/>
      <c r="L51" s="252"/>
      <c r="M51" s="216"/>
      <c r="N51" s="259"/>
    </row>
    <row r="52" spans="1:14" ht="9.75" customHeight="1">
      <c r="A52" s="109"/>
      <c r="B52" s="265"/>
      <c r="C52" s="266"/>
      <c r="D52" s="266"/>
      <c r="E52" s="266" t="s">
        <v>81</v>
      </c>
      <c r="F52" s="270"/>
      <c r="G52" s="252"/>
      <c r="H52" s="271"/>
      <c r="I52" s="252"/>
      <c r="J52" s="251"/>
      <c r="K52" s="258"/>
      <c r="L52" s="252"/>
      <c r="M52" s="252"/>
      <c r="N52" s="259"/>
    </row>
    <row r="53" spans="1:14" ht="12.75">
      <c r="A53" s="109"/>
      <c r="B53" s="272"/>
      <c r="C53" s="244"/>
      <c r="D53" s="244"/>
      <c r="E53" s="244" t="s">
        <v>123</v>
      </c>
      <c r="F53" s="216"/>
      <c r="G53" s="252"/>
      <c r="H53" s="216"/>
      <c r="I53" s="252"/>
      <c r="J53" s="251"/>
      <c r="K53" s="258"/>
      <c r="L53" s="258"/>
      <c r="M53" s="258"/>
      <c r="N53" s="259"/>
    </row>
    <row r="54" spans="1:14" ht="7.5" customHeight="1">
      <c r="A54" s="109"/>
      <c r="B54" s="251"/>
      <c r="C54" s="244"/>
      <c r="D54" s="244"/>
      <c r="E54" s="244"/>
      <c r="F54" s="252"/>
      <c r="G54" s="252"/>
      <c r="H54" s="252"/>
      <c r="I54" s="252"/>
      <c r="J54" s="251"/>
      <c r="K54" s="258"/>
      <c r="L54" s="258"/>
      <c r="M54" s="258"/>
      <c r="N54" s="259"/>
    </row>
    <row r="55" spans="1:14" ht="12.75">
      <c r="A55" s="109"/>
      <c r="B55" s="269"/>
      <c r="C55" s="244"/>
      <c r="D55" s="244"/>
      <c r="E55" s="244" t="s">
        <v>21</v>
      </c>
      <c r="F55" s="216"/>
      <c r="G55" s="252"/>
      <c r="H55" s="216"/>
      <c r="I55" s="252"/>
      <c r="J55" s="269" t="s">
        <v>26</v>
      </c>
      <c r="K55" s="216"/>
      <c r="L55" s="216"/>
      <c r="M55" s="216"/>
      <c r="N55" s="259"/>
    </row>
    <row r="56" spans="1:14" ht="12.75">
      <c r="A56" s="109"/>
      <c r="B56" s="215"/>
      <c r="C56" s="216"/>
      <c r="D56" s="216"/>
      <c r="E56" s="216"/>
      <c r="F56" s="216"/>
      <c r="G56" s="216"/>
      <c r="H56" s="216"/>
      <c r="I56" s="216"/>
      <c r="J56" s="215"/>
      <c r="K56" s="216"/>
      <c r="L56" s="216"/>
      <c r="M56" s="216"/>
      <c r="N56" s="273"/>
    </row>
    <row r="57" spans="1:14" ht="12.75">
      <c r="A57" s="109"/>
      <c r="B57" s="126"/>
      <c r="C57" s="126"/>
      <c r="D57" s="126"/>
      <c r="E57" s="126"/>
      <c r="F57" s="126"/>
      <c r="G57" s="126"/>
      <c r="H57" s="126"/>
      <c r="I57" s="126"/>
      <c r="J57" s="126"/>
      <c r="K57" s="126"/>
      <c r="L57" s="126"/>
      <c r="M57" s="126"/>
      <c r="N57" s="126"/>
    </row>
  </sheetData>
  <sheetProtection/>
  <protectedRanges>
    <protectedRange password="C350" sqref="A1:O5" name="Range8"/>
    <protectedRange password="C350" sqref="M10:M11" name="Range6"/>
    <protectedRange password="C350" sqref="F42 G41:N41 G42:N42 G43:N43 F43 F44 F45 G45:N45 G44:N44" name="Range4"/>
    <protectedRange password="C350" sqref="B12:I37" name="Range1"/>
    <protectedRange password="C350" sqref="M10:M11" name="Range2"/>
    <protectedRange password="C350" sqref="F39 G39:I39 G40:I40" name="Range3"/>
    <protectedRange password="C350" sqref="B46:O56" name="Range5"/>
    <protectedRange password="C350" sqref="B9:F9" name="Range7"/>
  </protectedRanges>
  <mergeCells count="76">
    <mergeCell ref="B25:E25"/>
    <mergeCell ref="B23:E23"/>
    <mergeCell ref="B26:E26"/>
    <mergeCell ref="B27:E27"/>
    <mergeCell ref="B28:E28"/>
    <mergeCell ref="B29:E29"/>
    <mergeCell ref="B37:E37"/>
    <mergeCell ref="C41:E41"/>
    <mergeCell ref="C42:E42"/>
    <mergeCell ref="B39:E39"/>
    <mergeCell ref="G38:I38"/>
    <mergeCell ref="G39:I39"/>
    <mergeCell ref="B40:D40"/>
    <mergeCell ref="B30:E30"/>
    <mergeCell ref="B31:E31"/>
    <mergeCell ref="B35:E35"/>
    <mergeCell ref="B32:E32"/>
    <mergeCell ref="B33:E33"/>
    <mergeCell ref="B34:E34"/>
    <mergeCell ref="E10:F10"/>
    <mergeCell ref="K15:N15"/>
    <mergeCell ref="B16:E16"/>
    <mergeCell ref="B17:E17"/>
    <mergeCell ref="B14:E14"/>
    <mergeCell ref="B15:E15"/>
    <mergeCell ref="G15:I15"/>
    <mergeCell ref="K16:N16"/>
    <mergeCell ref="G13:I13"/>
    <mergeCell ref="G16:I16"/>
    <mergeCell ref="A1:N1"/>
    <mergeCell ref="A2:N2"/>
    <mergeCell ref="K13:N13"/>
    <mergeCell ref="J12:N12"/>
    <mergeCell ref="K6:M6"/>
    <mergeCell ref="E6:J6"/>
    <mergeCell ref="E7:J7"/>
    <mergeCell ref="B6:C6"/>
    <mergeCell ref="B7:C7"/>
    <mergeCell ref="E9:F9"/>
    <mergeCell ref="F46:H46"/>
    <mergeCell ref="K18:N18"/>
    <mergeCell ref="K19:N19"/>
    <mergeCell ref="K20:N20"/>
    <mergeCell ref="K39:N39"/>
    <mergeCell ref="K22:N22"/>
    <mergeCell ref="G40:I40"/>
    <mergeCell ref="B45:E45"/>
    <mergeCell ref="G45:N45"/>
    <mergeCell ref="G12:I12"/>
    <mergeCell ref="G21:I21"/>
    <mergeCell ref="K21:N21"/>
    <mergeCell ref="G19:I19"/>
    <mergeCell ref="G20:I20"/>
    <mergeCell ref="K14:N14"/>
    <mergeCell ref="G18:I18"/>
    <mergeCell ref="G14:I14"/>
    <mergeCell ref="B21:E21"/>
    <mergeCell ref="G44:N44"/>
    <mergeCell ref="K40:N40"/>
    <mergeCell ref="G22:I22"/>
    <mergeCell ref="G37:I37"/>
    <mergeCell ref="G42:N42"/>
    <mergeCell ref="G43:N43"/>
    <mergeCell ref="B22:E22"/>
    <mergeCell ref="B44:E44"/>
    <mergeCell ref="B38:E38"/>
    <mergeCell ref="Q12:S12"/>
    <mergeCell ref="C43:E43"/>
    <mergeCell ref="G17:I17"/>
    <mergeCell ref="K37:N37"/>
    <mergeCell ref="K38:N38"/>
    <mergeCell ref="G41:N41"/>
    <mergeCell ref="K17:N17"/>
    <mergeCell ref="B18:E18"/>
    <mergeCell ref="B19:E19"/>
    <mergeCell ref="B20:E20"/>
  </mergeCells>
  <dataValidations count="2">
    <dataValidation type="list" allowBlank="1" sqref="E9:F9">
      <formula1>Period</formula1>
    </dataValidation>
    <dataValidation type="list" allowBlank="1" showInputMessage="1" showErrorMessage="1" sqref="E7:J7">
      <formula1>Services</formula1>
    </dataValidation>
  </dataValidations>
  <printOptions horizontalCentered="1"/>
  <pageMargins left="0.02" right="0.15" top="0.02" bottom="0.2" header="0.37" footer="0.22"/>
  <pageSetup horizontalDpi="300" verticalDpi="300" orientation="portrait" r:id="rId4"/>
  <ignoredErrors>
    <ignoredError sqref="A14:A40 A44:A45 A6:A10 H8:H11" numberStoredAsText="1"/>
  </ignoredErrors>
  <drawing r:id="rId3"/>
  <legacyDrawing r:id="rId2"/>
</worksheet>
</file>

<file path=xl/worksheets/sheet2.xml><?xml version="1.0" encoding="utf-8"?>
<worksheet xmlns="http://schemas.openxmlformats.org/spreadsheetml/2006/main" xmlns:r="http://schemas.openxmlformats.org/officeDocument/2006/relationships">
  <dimension ref="A1:O186"/>
  <sheetViews>
    <sheetView showGridLines="0" zoomScale="85" zoomScaleNormal="85" workbookViewId="0" topLeftCell="A1">
      <selection activeCell="B1" sqref="B1:J1"/>
    </sheetView>
  </sheetViews>
  <sheetFormatPr defaultColWidth="9.140625" defaultRowHeight="12.75"/>
  <cols>
    <col min="1" max="1" width="1.1484375" style="126" customWidth="1"/>
    <col min="2" max="2" width="14.421875" style="126" customWidth="1"/>
    <col min="3" max="3" width="10.8515625" style="126" customWidth="1"/>
    <col min="4" max="4" width="13.00390625" style="126" customWidth="1"/>
    <col min="5" max="5" width="9.8515625" style="126" customWidth="1"/>
    <col min="6" max="6" width="12.421875" style="128" customWidth="1"/>
    <col min="7" max="7" width="2.7109375" style="126" customWidth="1"/>
    <col min="8" max="8" width="8.8515625" style="126" customWidth="1"/>
    <col min="9" max="9" width="31.8515625" style="126" customWidth="1"/>
    <col min="10" max="10" width="11.421875" style="126" customWidth="1"/>
    <col min="11" max="11" width="3.57421875" style="126" customWidth="1"/>
    <col min="12" max="14" width="9.140625" style="126" customWidth="1"/>
    <col min="15" max="15" width="31.57421875" style="126" bestFit="1" customWidth="1"/>
    <col min="16" max="16384" width="9.140625" style="126" customWidth="1"/>
  </cols>
  <sheetData>
    <row r="1" spans="2:10" ht="15.75">
      <c r="B1" s="374" t="s">
        <v>157</v>
      </c>
      <c r="C1" s="374"/>
      <c r="D1" s="374"/>
      <c r="E1" s="374"/>
      <c r="F1" s="374"/>
      <c r="G1" s="374"/>
      <c r="H1" s="374"/>
      <c r="I1" s="374"/>
      <c r="J1" s="374"/>
    </row>
    <row r="2" ht="7.5" customHeight="1">
      <c r="A2" s="127"/>
    </row>
    <row r="3" spans="2:10" ht="12.75">
      <c r="B3" s="129"/>
      <c r="C3" s="129"/>
      <c r="D3" s="129"/>
      <c r="E3" s="129"/>
      <c r="F3" s="129"/>
      <c r="G3" s="129"/>
      <c r="H3" s="129"/>
      <c r="I3" s="129"/>
      <c r="J3" s="130" t="s">
        <v>131</v>
      </c>
    </row>
    <row r="4" spans="2:10" s="131" customFormat="1" ht="17.25" customHeight="1">
      <c r="B4" s="132" t="s">
        <v>124</v>
      </c>
      <c r="C4" s="369">
        <f>IF(TheAgency="","",TheAgency)</f>
      </c>
      <c r="D4" s="369"/>
      <c r="E4" s="369"/>
      <c r="F4" s="370"/>
      <c r="H4" s="83" t="s">
        <v>125</v>
      </c>
      <c r="I4" s="369">
        <f>IF(Service="","",Service)</f>
      </c>
      <c r="J4" s="370"/>
    </row>
    <row r="5" spans="2:10" ht="12.75">
      <c r="B5" s="133"/>
      <c r="C5" s="133"/>
      <c r="D5" s="73"/>
      <c r="E5" s="73"/>
      <c r="F5" s="73"/>
      <c r="H5" s="71"/>
      <c r="I5" s="73"/>
      <c r="J5" s="73"/>
    </row>
    <row r="6" spans="1:10" ht="12.75">
      <c r="A6" s="134"/>
      <c r="B6" s="362" t="s">
        <v>87</v>
      </c>
      <c r="C6" s="362"/>
      <c r="D6" s="362"/>
      <c r="E6" s="121"/>
      <c r="F6" s="121"/>
      <c r="G6" s="121"/>
      <c r="H6" s="121"/>
      <c r="I6" s="86"/>
      <c r="J6" s="86"/>
    </row>
    <row r="7" spans="1:10" ht="12.75">
      <c r="A7" s="134"/>
      <c r="B7" s="371" t="s">
        <v>88</v>
      </c>
      <c r="C7" s="371"/>
      <c r="D7" s="372"/>
      <c r="E7" s="59"/>
      <c r="F7" s="136"/>
      <c r="H7" s="368" t="s">
        <v>27</v>
      </c>
      <c r="I7" s="375"/>
      <c r="J7" s="277" t="s">
        <v>65</v>
      </c>
    </row>
    <row r="8" spans="2:10" ht="12.75">
      <c r="B8" s="107" t="s">
        <v>76</v>
      </c>
      <c r="C8" s="138"/>
      <c r="D8" s="137"/>
      <c r="E8" s="139" t="s">
        <v>77</v>
      </c>
      <c r="F8" s="276" t="s">
        <v>79</v>
      </c>
      <c r="H8" s="363"/>
      <c r="I8" s="365"/>
      <c r="J8" s="278">
        <v>0</v>
      </c>
    </row>
    <row r="9" spans="2:10" ht="12.75">
      <c r="B9" s="363"/>
      <c r="C9" s="364"/>
      <c r="D9" s="365"/>
      <c r="E9" s="60"/>
      <c r="F9" s="278"/>
      <c r="H9" s="363"/>
      <c r="I9" s="365"/>
      <c r="J9" s="281"/>
    </row>
    <row r="10" spans="2:10" ht="12.75">
      <c r="B10" s="363"/>
      <c r="C10" s="364"/>
      <c r="D10" s="365"/>
      <c r="E10" s="60"/>
      <c r="F10" s="278"/>
      <c r="H10" s="57"/>
      <c r="I10" s="58"/>
      <c r="J10" s="281"/>
    </row>
    <row r="11" spans="2:10" ht="12.75">
      <c r="B11" s="363"/>
      <c r="C11" s="364"/>
      <c r="D11" s="365"/>
      <c r="E11" s="60"/>
      <c r="F11" s="278"/>
      <c r="H11" s="363"/>
      <c r="I11" s="365"/>
      <c r="J11" s="281"/>
    </row>
    <row r="12" spans="2:10" ht="12.75">
      <c r="B12" s="363"/>
      <c r="C12" s="364"/>
      <c r="D12" s="365"/>
      <c r="E12" s="60"/>
      <c r="F12" s="278"/>
      <c r="H12" s="363"/>
      <c r="I12" s="365"/>
      <c r="J12" s="281"/>
    </row>
    <row r="13" spans="2:13" ht="12.75">
      <c r="B13" s="363"/>
      <c r="C13" s="364"/>
      <c r="D13" s="365"/>
      <c r="E13" s="60"/>
      <c r="F13" s="278"/>
      <c r="H13" s="135" t="s">
        <v>71</v>
      </c>
      <c r="I13" s="140" t="s">
        <v>28</v>
      </c>
      <c r="J13" s="286">
        <f>SUM(J8:J12)</f>
        <v>0</v>
      </c>
      <c r="M13" s="135"/>
    </row>
    <row r="14" spans="2:10" ht="12.75">
      <c r="B14" s="363"/>
      <c r="C14" s="364"/>
      <c r="D14" s="365"/>
      <c r="E14" s="60"/>
      <c r="F14" s="278"/>
      <c r="J14" s="141"/>
    </row>
    <row r="15" spans="2:10" ht="12.75">
      <c r="B15" s="363"/>
      <c r="C15" s="364"/>
      <c r="D15" s="365"/>
      <c r="E15" s="60"/>
      <c r="F15" s="278"/>
      <c r="H15" s="358" t="s">
        <v>29</v>
      </c>
      <c r="I15" s="358"/>
      <c r="J15" s="142"/>
    </row>
    <row r="16" spans="2:10" ht="12.75">
      <c r="B16" s="363"/>
      <c r="C16" s="364"/>
      <c r="D16" s="365"/>
      <c r="E16" s="60"/>
      <c r="F16" s="278"/>
      <c r="H16" s="363"/>
      <c r="I16" s="365"/>
      <c r="J16" s="280">
        <v>0</v>
      </c>
    </row>
    <row r="17" spans="2:10" ht="12.75">
      <c r="B17" s="363"/>
      <c r="C17" s="364"/>
      <c r="D17" s="365"/>
      <c r="E17" s="60"/>
      <c r="F17" s="279"/>
      <c r="H17" s="363"/>
      <c r="I17" s="365"/>
      <c r="J17" s="281"/>
    </row>
    <row r="18" spans="2:10" ht="12.75">
      <c r="B18" s="363"/>
      <c r="C18" s="364"/>
      <c r="D18" s="365"/>
      <c r="E18" s="60"/>
      <c r="F18" s="278"/>
      <c r="H18" s="57"/>
      <c r="I18" s="58"/>
      <c r="J18" s="281"/>
    </row>
    <row r="19" spans="2:10" ht="12.75">
      <c r="B19" s="143" t="s">
        <v>66</v>
      </c>
      <c r="C19" s="360" t="s">
        <v>80</v>
      </c>
      <c r="D19" s="360"/>
      <c r="E19" s="361"/>
      <c r="F19" s="285">
        <f>SUM(F9:F18)</f>
        <v>0</v>
      </c>
      <c r="H19" s="363"/>
      <c r="I19" s="365"/>
      <c r="J19" s="281"/>
    </row>
    <row r="20" spans="8:10" ht="12.75">
      <c r="H20" s="363"/>
      <c r="I20" s="365"/>
      <c r="J20" s="281"/>
    </row>
    <row r="21" spans="2:10" ht="12.75">
      <c r="B21" s="368" t="s">
        <v>30</v>
      </c>
      <c r="C21" s="368"/>
      <c r="D21" s="135" t="s">
        <v>67</v>
      </c>
      <c r="H21" s="135" t="s">
        <v>72</v>
      </c>
      <c r="I21" s="140" t="s">
        <v>31</v>
      </c>
      <c r="J21" s="286">
        <f>SUM(J16:J20)</f>
        <v>0</v>
      </c>
    </row>
    <row r="22" spans="2:12" ht="12.75">
      <c r="B22" s="144"/>
      <c r="C22" s="120" t="s">
        <v>120</v>
      </c>
      <c r="D22" s="120"/>
      <c r="E22" s="120"/>
      <c r="F22" s="286">
        <f>Salary*B22</f>
        <v>0</v>
      </c>
      <c r="I22" s="145"/>
      <c r="J22" s="141"/>
      <c r="L22" s="6"/>
    </row>
    <row r="23" spans="8:12" ht="12.75">
      <c r="H23" s="358" t="s">
        <v>32</v>
      </c>
      <c r="I23" s="358"/>
      <c r="J23" s="121"/>
      <c r="L23" s="6"/>
    </row>
    <row r="24" spans="2:10" ht="12.75">
      <c r="B24" s="373" t="s">
        <v>86</v>
      </c>
      <c r="C24" s="373"/>
      <c r="H24" s="363"/>
      <c r="I24" s="365"/>
      <c r="J24" s="280">
        <v>0</v>
      </c>
    </row>
    <row r="25" spans="2:10" ht="12.75">
      <c r="B25" s="146" t="s">
        <v>109</v>
      </c>
      <c r="C25" s="62"/>
      <c r="D25" s="147" t="s">
        <v>111</v>
      </c>
      <c r="E25" s="63"/>
      <c r="F25" s="289">
        <f>ROUND(C25*E25,0)</f>
        <v>0</v>
      </c>
      <c r="H25" s="57"/>
      <c r="I25" s="58"/>
      <c r="J25" s="281"/>
    </row>
    <row r="26" spans="2:10" ht="12.75">
      <c r="B26" s="146" t="s">
        <v>110</v>
      </c>
      <c r="C26" s="148"/>
      <c r="D26" s="149"/>
      <c r="E26" s="150"/>
      <c r="F26" s="280">
        <v>0</v>
      </c>
      <c r="H26" s="363"/>
      <c r="I26" s="365"/>
      <c r="J26" s="281"/>
    </row>
    <row r="27" spans="2:10" ht="12.75">
      <c r="B27" s="135" t="s">
        <v>160</v>
      </c>
      <c r="C27" s="27"/>
      <c r="D27" s="360" t="s">
        <v>107</v>
      </c>
      <c r="E27" s="361"/>
      <c r="F27" s="285">
        <f>SUM(F25:F26)</f>
        <v>0</v>
      </c>
      <c r="H27" s="363"/>
      <c r="I27" s="365"/>
      <c r="J27" s="281"/>
    </row>
    <row r="28" spans="8:10" ht="12.75">
      <c r="H28" s="363"/>
      <c r="I28" s="365"/>
      <c r="J28" s="281"/>
    </row>
    <row r="29" spans="2:15" ht="12.75">
      <c r="B29" s="126" t="s">
        <v>33</v>
      </c>
      <c r="H29" s="135" t="s">
        <v>73</v>
      </c>
      <c r="I29" s="140" t="s">
        <v>34</v>
      </c>
      <c r="J29" s="286">
        <f>SUM(J24:J28)</f>
        <v>0</v>
      </c>
      <c r="O29" s="151"/>
    </row>
    <row r="30" spans="2:15" ht="12.75">
      <c r="B30" s="363"/>
      <c r="C30" s="364"/>
      <c r="D30" s="364"/>
      <c r="E30" s="365"/>
      <c r="F30" s="282">
        <v>0</v>
      </c>
      <c r="J30" s="141"/>
      <c r="O30" s="151"/>
    </row>
    <row r="31" spans="2:10" ht="12.75">
      <c r="B31" s="363"/>
      <c r="C31" s="364"/>
      <c r="D31" s="364"/>
      <c r="E31" s="365"/>
      <c r="F31" s="278"/>
      <c r="H31" s="367"/>
      <c r="I31" s="367"/>
      <c r="J31" s="141"/>
    </row>
    <row r="32" spans="2:10" ht="12.75">
      <c r="B32" s="363"/>
      <c r="C32" s="364"/>
      <c r="D32" s="364"/>
      <c r="E32" s="365"/>
      <c r="F32" s="278"/>
      <c r="H32" s="359"/>
      <c r="I32" s="359"/>
      <c r="J32" s="141"/>
    </row>
    <row r="33" spans="2:10" ht="12.75">
      <c r="B33" s="363"/>
      <c r="C33" s="364"/>
      <c r="D33" s="364"/>
      <c r="E33" s="365"/>
      <c r="F33" s="278"/>
      <c r="H33" s="153"/>
      <c r="I33" s="154"/>
      <c r="J33" s="155"/>
    </row>
    <row r="34" spans="2:10" ht="12.75">
      <c r="B34" s="363"/>
      <c r="C34" s="364"/>
      <c r="D34" s="364"/>
      <c r="E34" s="365"/>
      <c r="F34" s="278"/>
      <c r="H34" s="366"/>
      <c r="I34" s="366"/>
      <c r="J34" s="76"/>
    </row>
    <row r="35" spans="2:10" ht="12.75">
      <c r="B35" s="135" t="s">
        <v>68</v>
      </c>
      <c r="D35" s="360" t="s">
        <v>37</v>
      </c>
      <c r="E35" s="361"/>
      <c r="F35" s="285">
        <f>SUM(F30:F34)</f>
        <v>0</v>
      </c>
      <c r="H35" s="366"/>
      <c r="I35" s="366"/>
      <c r="J35" s="76"/>
    </row>
    <row r="36" spans="4:10" ht="12.75">
      <c r="D36" s="145"/>
      <c r="H36" s="74"/>
      <c r="I36" s="74"/>
      <c r="J36" s="76"/>
    </row>
    <row r="37" spans="2:12" ht="12.75">
      <c r="B37" s="126" t="s">
        <v>38</v>
      </c>
      <c r="D37" s="145"/>
      <c r="H37" s="366"/>
      <c r="I37" s="366"/>
      <c r="J37" s="76"/>
      <c r="L37" s="152"/>
    </row>
    <row r="38" spans="2:12" ht="12.75">
      <c r="B38" s="363"/>
      <c r="C38" s="364"/>
      <c r="D38" s="364"/>
      <c r="E38" s="365"/>
      <c r="F38" s="282">
        <v>0</v>
      </c>
      <c r="H38" s="366"/>
      <c r="I38" s="366"/>
      <c r="J38" s="76"/>
      <c r="L38" s="152"/>
    </row>
    <row r="39" spans="2:12" ht="12.75">
      <c r="B39" s="363"/>
      <c r="C39" s="364"/>
      <c r="D39" s="364"/>
      <c r="E39" s="365"/>
      <c r="F39" s="278"/>
      <c r="H39" s="156"/>
      <c r="I39" s="157"/>
      <c r="J39" s="158"/>
      <c r="L39" s="44"/>
    </row>
    <row r="40" spans="2:12" ht="12.75">
      <c r="B40" s="363"/>
      <c r="C40" s="364"/>
      <c r="D40" s="364"/>
      <c r="E40" s="365"/>
      <c r="F40" s="278"/>
      <c r="H40" s="152"/>
      <c r="I40" s="152"/>
      <c r="J40" s="141"/>
      <c r="L40" s="44"/>
    </row>
    <row r="41" spans="2:12" ht="12.75">
      <c r="B41" s="363"/>
      <c r="C41" s="364"/>
      <c r="D41" s="364"/>
      <c r="E41" s="365"/>
      <c r="F41" s="278"/>
      <c r="H41" s="359"/>
      <c r="I41" s="359"/>
      <c r="J41" s="141"/>
      <c r="L41" s="152"/>
    </row>
    <row r="42" spans="2:10" ht="12.75">
      <c r="B42" s="363"/>
      <c r="C42" s="364"/>
      <c r="D42" s="364"/>
      <c r="E42" s="365"/>
      <c r="F42" s="278"/>
      <c r="H42" s="153"/>
      <c r="I42" s="154"/>
      <c r="J42" s="159"/>
    </row>
    <row r="43" spans="2:10" ht="12.75">
      <c r="B43" s="135" t="s">
        <v>69</v>
      </c>
      <c r="D43" s="360" t="s">
        <v>40</v>
      </c>
      <c r="E43" s="361"/>
      <c r="F43" s="285">
        <f>SUM(F38:F42)</f>
        <v>0</v>
      </c>
      <c r="H43" s="366"/>
      <c r="I43" s="366"/>
      <c r="J43" s="76"/>
    </row>
    <row r="44" spans="4:10" ht="12.75">
      <c r="D44" s="145"/>
      <c r="H44" s="366"/>
      <c r="I44" s="366"/>
      <c r="J44" s="76"/>
    </row>
    <row r="45" spans="2:10" ht="12.75">
      <c r="B45" s="368" t="s">
        <v>82</v>
      </c>
      <c r="C45" s="368"/>
      <c r="D45" s="145"/>
      <c r="E45" s="160"/>
      <c r="H45" s="366"/>
      <c r="I45" s="366"/>
      <c r="J45" s="76"/>
    </row>
    <row r="46" spans="2:10" ht="12.75">
      <c r="B46" s="161" t="s">
        <v>108</v>
      </c>
      <c r="C46" s="66"/>
      <c r="D46" s="147" t="s">
        <v>113</v>
      </c>
      <c r="E46" s="68"/>
      <c r="F46" s="283">
        <f>ROUND(C46*E46,0)</f>
        <v>0</v>
      </c>
      <c r="H46" s="366"/>
      <c r="I46" s="366"/>
      <c r="J46" s="76"/>
    </row>
    <row r="47" spans="2:10" ht="12.75">
      <c r="B47" s="161" t="s">
        <v>112</v>
      </c>
      <c r="C47" s="67"/>
      <c r="D47" s="147" t="s">
        <v>114</v>
      </c>
      <c r="E47" s="69"/>
      <c r="F47" s="283">
        <f>ROUND(C47*E47,0)</f>
        <v>0</v>
      </c>
      <c r="H47" s="366"/>
      <c r="I47" s="366"/>
      <c r="J47" s="76"/>
    </row>
    <row r="48" spans="2:10" ht="12.75">
      <c r="B48" s="161" t="s">
        <v>112</v>
      </c>
      <c r="C48" s="56"/>
      <c r="D48" s="147" t="s">
        <v>114</v>
      </c>
      <c r="E48" s="69"/>
      <c r="F48" s="283">
        <f>ROUND(C48*E48,0)</f>
        <v>0</v>
      </c>
      <c r="H48" s="366"/>
      <c r="I48" s="366"/>
      <c r="J48" s="76"/>
    </row>
    <row r="49" spans="2:10" ht="12.75">
      <c r="B49" s="135" t="s">
        <v>70</v>
      </c>
      <c r="D49" s="360" t="s">
        <v>83</v>
      </c>
      <c r="E49" s="361"/>
      <c r="F49" s="285">
        <f>SUM(F46:F48)</f>
        <v>0</v>
      </c>
      <c r="H49" s="156"/>
      <c r="I49" s="157"/>
      <c r="J49" s="158"/>
    </row>
    <row r="50" spans="8:10" ht="12.75">
      <c r="H50" s="145"/>
      <c r="I50" s="145"/>
      <c r="J50" s="145"/>
    </row>
    <row r="51" spans="1:10" ht="12.75">
      <c r="A51" s="151"/>
      <c r="B51" s="151"/>
      <c r="C51" s="151"/>
      <c r="D51" s="151"/>
      <c r="E51" s="151"/>
      <c r="F51" s="162"/>
      <c r="G51" s="151"/>
      <c r="H51" s="163"/>
      <c r="I51" s="164"/>
      <c r="J51" s="165"/>
    </row>
    <row r="52" spans="1:10" ht="12.75">
      <c r="A52" s="151"/>
      <c r="B52" s="164" t="s">
        <v>117</v>
      </c>
      <c r="C52" s="164"/>
      <c r="D52" s="164"/>
      <c r="E52" s="164"/>
      <c r="F52" s="162"/>
      <c r="G52" s="151"/>
      <c r="H52" s="151"/>
      <c r="I52" s="166"/>
      <c r="J52" s="167"/>
    </row>
    <row r="53" spans="1:10" ht="12.75">
      <c r="A53" s="151"/>
      <c r="B53" s="168">
        <f>IF('Budget Summary'!E7="","",IF(LOOKUP('Budget Summary'!E7,Match)=0,0,ROUND((title3/LOOKUP('Budget Summary'!E7,Match)*(100%-LOOKUP('Budget Summary'!E7,Match))),0)))</f>
      </c>
      <c r="C53" s="164"/>
      <c r="D53" s="164"/>
      <c r="E53" s="164"/>
      <c r="F53" s="162"/>
      <c r="G53" s="151"/>
      <c r="H53" s="151"/>
      <c r="I53" s="166"/>
      <c r="J53" s="166"/>
    </row>
    <row r="54" spans="1:10" ht="12.75">
      <c r="A54" s="151"/>
      <c r="B54" s="169">
        <f>SUM('Budget Summary'!F42:F43)</f>
        <v>0</v>
      </c>
      <c r="C54" s="164"/>
      <c r="D54" s="164"/>
      <c r="E54" s="164"/>
      <c r="F54" s="162"/>
      <c r="G54" s="151"/>
      <c r="H54" s="151"/>
      <c r="I54" s="166"/>
      <c r="J54" s="166"/>
    </row>
    <row r="55" spans="1:10" ht="12.75">
      <c r="A55" s="151"/>
      <c r="B55" s="170" t="s">
        <v>115</v>
      </c>
      <c r="C55" s="170"/>
      <c r="D55" s="170"/>
      <c r="E55" s="164"/>
      <c r="F55" s="162"/>
      <c r="G55" s="151"/>
      <c r="H55" s="151"/>
      <c r="I55" s="166"/>
      <c r="J55" s="166"/>
    </row>
    <row r="56" spans="1:10" ht="12.75">
      <c r="A56" s="151"/>
      <c r="B56" s="171"/>
      <c r="C56" s="170"/>
      <c r="D56" s="170"/>
      <c r="E56" s="164"/>
      <c r="F56" s="172"/>
      <c r="G56" s="151"/>
      <c r="H56" s="151"/>
      <c r="I56" s="166"/>
      <c r="J56" s="166"/>
    </row>
    <row r="57" spans="1:10" ht="12.75">
      <c r="A57" s="151"/>
      <c r="B57" s="164" t="s">
        <v>93</v>
      </c>
      <c r="C57" s="164"/>
      <c r="D57" s="170"/>
      <c r="E57" s="164"/>
      <c r="F57" s="172"/>
      <c r="G57" s="151"/>
      <c r="H57" s="151"/>
      <c r="I57" s="166"/>
      <c r="J57" s="166"/>
    </row>
    <row r="58" spans="1:10" ht="12.75">
      <c r="A58" s="151"/>
      <c r="B58" s="171"/>
      <c r="C58" s="173"/>
      <c r="D58" s="170"/>
      <c r="E58" s="164"/>
      <c r="F58" s="174"/>
      <c r="G58" s="151"/>
      <c r="H58" s="151"/>
      <c r="I58" s="166"/>
      <c r="J58" s="166"/>
    </row>
    <row r="59" spans="1:10" ht="12.75">
      <c r="A59" s="151"/>
      <c r="B59" s="171" t="s">
        <v>92</v>
      </c>
      <c r="C59" s="173">
        <v>0.8</v>
      </c>
      <c r="D59" s="170"/>
      <c r="E59" s="164"/>
      <c r="F59" s="172"/>
      <c r="G59" s="151"/>
      <c r="H59" s="151"/>
      <c r="I59" s="166"/>
      <c r="J59" s="166"/>
    </row>
    <row r="60" spans="1:10" ht="12.75">
      <c r="A60" s="151"/>
      <c r="B60" s="171" t="s">
        <v>91</v>
      </c>
      <c r="C60" s="173">
        <v>0.8</v>
      </c>
      <c r="D60" s="170"/>
      <c r="E60" s="164"/>
      <c r="F60" s="172"/>
      <c r="G60" s="151"/>
      <c r="H60" s="151"/>
      <c r="I60" s="166"/>
      <c r="J60" s="166"/>
    </row>
    <row r="61" spans="1:10" ht="12.75">
      <c r="A61" s="151"/>
      <c r="B61" s="171" t="s">
        <v>94</v>
      </c>
      <c r="C61" s="173">
        <v>0.8</v>
      </c>
      <c r="D61" s="170"/>
      <c r="E61" s="164"/>
      <c r="F61" s="162"/>
      <c r="G61" s="151"/>
      <c r="H61" s="151"/>
      <c r="I61" s="166"/>
      <c r="J61" s="166"/>
    </row>
    <row r="62" spans="1:10" ht="12.75">
      <c r="A62" s="151"/>
      <c r="B62" s="171" t="s">
        <v>95</v>
      </c>
      <c r="C62" s="173">
        <v>0.8</v>
      </c>
      <c r="D62" s="170"/>
      <c r="E62" s="164"/>
      <c r="F62" s="162"/>
      <c r="G62" s="151"/>
      <c r="H62" s="151"/>
      <c r="I62" s="175"/>
      <c r="J62" s="166"/>
    </row>
    <row r="63" spans="1:10" ht="12.75">
      <c r="A63" s="151"/>
      <c r="B63" s="171" t="s">
        <v>105</v>
      </c>
      <c r="C63" s="173">
        <v>0.9</v>
      </c>
      <c r="D63" s="170"/>
      <c r="E63" s="164"/>
      <c r="F63" s="162"/>
      <c r="G63" s="151"/>
      <c r="H63" s="151"/>
      <c r="I63" s="175"/>
      <c r="J63" s="166"/>
    </row>
    <row r="64" spans="1:10" ht="12.75">
      <c r="A64" s="151"/>
      <c r="B64" s="171" t="s">
        <v>96</v>
      </c>
      <c r="C64" s="173">
        <v>0.8</v>
      </c>
      <c r="D64" s="170"/>
      <c r="E64" s="164"/>
      <c r="F64" s="162"/>
      <c r="G64" s="151"/>
      <c r="H64" s="151"/>
      <c r="I64" s="175"/>
      <c r="J64" s="166"/>
    </row>
    <row r="65" spans="1:10" ht="12.75">
      <c r="A65" s="151"/>
      <c r="B65" s="171" t="s">
        <v>97</v>
      </c>
      <c r="C65" s="173">
        <v>0.8</v>
      </c>
      <c r="D65" s="170"/>
      <c r="E65" s="164"/>
      <c r="F65" s="162"/>
      <c r="G65" s="151"/>
      <c r="H65" s="151"/>
      <c r="I65" s="175"/>
      <c r="J65" s="166"/>
    </row>
    <row r="66" spans="1:10" ht="12.75">
      <c r="A66" s="151"/>
      <c r="B66" s="171" t="s">
        <v>98</v>
      </c>
      <c r="C66" s="173">
        <v>0.8</v>
      </c>
      <c r="D66" s="170"/>
      <c r="E66" s="164"/>
      <c r="F66" s="162"/>
      <c r="G66" s="151"/>
      <c r="H66" s="151"/>
      <c r="I66" s="175"/>
      <c r="J66" s="166"/>
    </row>
    <row r="67" spans="1:10" ht="12.75">
      <c r="A67" s="151"/>
      <c r="B67" s="171" t="s">
        <v>99</v>
      </c>
      <c r="C67" s="173">
        <v>0.8</v>
      </c>
      <c r="D67" s="170"/>
      <c r="E67" s="164"/>
      <c r="F67" s="162"/>
      <c r="G67" s="151"/>
      <c r="H67" s="151"/>
      <c r="I67" s="175"/>
      <c r="J67" s="166"/>
    </row>
    <row r="68" spans="1:10" ht="12.75">
      <c r="A68" s="151"/>
      <c r="B68" s="171" t="s">
        <v>106</v>
      </c>
      <c r="C68" s="173">
        <v>0</v>
      </c>
      <c r="D68" s="170"/>
      <c r="E68" s="164"/>
      <c r="F68" s="162"/>
      <c r="G68" s="151"/>
      <c r="H68" s="151"/>
      <c r="I68" s="175"/>
      <c r="J68" s="166"/>
    </row>
    <row r="69" spans="1:10" ht="12.75">
      <c r="A69" s="151"/>
      <c r="B69" s="171" t="s">
        <v>100</v>
      </c>
      <c r="C69" s="173">
        <v>0.8</v>
      </c>
      <c r="D69" s="170"/>
      <c r="E69" s="164"/>
      <c r="F69" s="162"/>
      <c r="G69" s="151"/>
      <c r="H69" s="151"/>
      <c r="I69" s="175"/>
      <c r="J69" s="166"/>
    </row>
    <row r="70" spans="1:10" ht="12.75">
      <c r="A70" s="151"/>
      <c r="B70" s="171" t="s">
        <v>101</v>
      </c>
      <c r="C70" s="173">
        <v>0.8</v>
      </c>
      <c r="D70" s="170"/>
      <c r="E70" s="164"/>
      <c r="F70" s="162"/>
      <c r="G70" s="151"/>
      <c r="H70" s="151"/>
      <c r="I70" s="175"/>
      <c r="J70" s="166"/>
    </row>
    <row r="71" spans="1:10" ht="12.75">
      <c r="A71" s="151"/>
      <c r="B71" s="171" t="s">
        <v>102</v>
      </c>
      <c r="C71" s="173">
        <v>0</v>
      </c>
      <c r="D71" s="170"/>
      <c r="E71" s="164"/>
      <c r="F71" s="162"/>
      <c r="G71" s="151"/>
      <c r="H71" s="151"/>
      <c r="I71" s="175"/>
      <c r="J71" s="166"/>
    </row>
    <row r="72" spans="1:10" ht="12.75">
      <c r="A72" s="151"/>
      <c r="B72" s="171" t="s">
        <v>103</v>
      </c>
      <c r="C72" s="173">
        <v>0.9</v>
      </c>
      <c r="D72" s="170"/>
      <c r="E72" s="164"/>
      <c r="F72" s="162"/>
      <c r="G72" s="151"/>
      <c r="H72" s="151"/>
      <c r="I72" s="175"/>
      <c r="J72" s="166"/>
    </row>
    <row r="73" spans="1:10" ht="12.75">
      <c r="A73" s="151"/>
      <c r="B73" s="171" t="s">
        <v>104</v>
      </c>
      <c r="C73" s="173">
        <v>0.8</v>
      </c>
      <c r="D73" s="164"/>
      <c r="E73" s="164"/>
      <c r="F73" s="162"/>
      <c r="G73" s="151"/>
      <c r="H73" s="151"/>
      <c r="I73" s="175"/>
      <c r="J73" s="166"/>
    </row>
    <row r="74" spans="1:10" ht="12.75">
      <c r="A74" s="151"/>
      <c r="B74" s="166"/>
      <c r="C74" s="166"/>
      <c r="D74" s="166"/>
      <c r="E74" s="166"/>
      <c r="F74" s="162"/>
      <c r="G74" s="151"/>
      <c r="H74" s="151"/>
      <c r="I74" s="175"/>
      <c r="J74" s="166"/>
    </row>
    <row r="75" spans="1:10" ht="12.75">
      <c r="A75" s="151"/>
      <c r="B75" s="166"/>
      <c r="C75" s="166"/>
      <c r="D75" s="166"/>
      <c r="E75" s="166"/>
      <c r="F75" s="162"/>
      <c r="G75" s="151"/>
      <c r="H75" s="151"/>
      <c r="I75" s="175"/>
      <c r="J75" s="166"/>
    </row>
    <row r="76" spans="1:10" ht="12.75">
      <c r="A76" s="151"/>
      <c r="B76" s="176" t="str">
        <f ca="1">"10/01/"&amp;YEAR(NOW())-1&amp;"  -  "&amp;"09/30/"&amp;YEAR(NOW())</f>
        <v>10/01/2018  -  09/30/2019</v>
      </c>
      <c r="C76" s="177"/>
      <c r="D76" s="166"/>
      <c r="E76" s="166"/>
      <c r="F76" s="162"/>
      <c r="G76" s="151"/>
      <c r="H76" s="151"/>
      <c r="I76" s="175"/>
      <c r="J76" s="166"/>
    </row>
    <row r="77" spans="1:10" ht="12.75">
      <c r="A77" s="151"/>
      <c r="B77" s="176" t="str">
        <f ca="1">"10/01/"&amp;YEAR(NOW())&amp;"  -  "&amp;"09/30/"&amp;YEAR(NOW())+1</f>
        <v>10/01/2019  -  09/30/2020</v>
      </c>
      <c r="C77" s="177"/>
      <c r="D77" s="166"/>
      <c r="E77" s="166"/>
      <c r="F77" s="162"/>
      <c r="G77" s="151"/>
      <c r="H77" s="151"/>
      <c r="I77" s="175"/>
      <c r="J77" s="166"/>
    </row>
    <row r="78" spans="1:10" ht="12.75">
      <c r="A78" s="151"/>
      <c r="E78" s="166"/>
      <c r="F78" s="162"/>
      <c r="G78" s="151"/>
      <c r="H78" s="151"/>
      <c r="I78" s="175"/>
      <c r="J78" s="166"/>
    </row>
    <row r="79" spans="1:10" ht="12.75">
      <c r="A79" s="151"/>
      <c r="B79" s="151"/>
      <c r="C79" s="151"/>
      <c r="D79" s="151"/>
      <c r="E79" s="151"/>
      <c r="F79" s="162"/>
      <c r="G79" s="151"/>
      <c r="H79" s="151"/>
      <c r="I79" s="166"/>
      <c r="J79" s="166"/>
    </row>
    <row r="80" spans="1:10" ht="12.75">
      <c r="A80" s="151"/>
      <c r="B80" s="151"/>
      <c r="C80" s="151"/>
      <c r="D80" s="151"/>
      <c r="E80" s="151"/>
      <c r="F80" s="162"/>
      <c r="G80" s="151"/>
      <c r="H80" s="151"/>
      <c r="I80" s="166"/>
      <c r="J80" s="166"/>
    </row>
    <row r="81" spans="1:10" ht="12.75">
      <c r="A81" s="151"/>
      <c r="B81" s="151"/>
      <c r="C81" s="151"/>
      <c r="D81" s="151"/>
      <c r="E81" s="151"/>
      <c r="F81" s="162"/>
      <c r="G81" s="151"/>
      <c r="H81" s="151"/>
      <c r="I81" s="166"/>
      <c r="J81" s="166"/>
    </row>
    <row r="82" spans="1:10" ht="12.75">
      <c r="A82" s="151"/>
      <c r="B82" s="151"/>
      <c r="C82" s="151"/>
      <c r="D82" s="151"/>
      <c r="E82" s="151"/>
      <c r="F82" s="162"/>
      <c r="G82" s="151"/>
      <c r="H82" s="151"/>
      <c r="I82" s="166"/>
      <c r="J82" s="166"/>
    </row>
    <row r="83" spans="1:10" ht="12.75">
      <c r="A83" s="151"/>
      <c r="B83" s="151"/>
      <c r="C83" s="151"/>
      <c r="D83" s="151"/>
      <c r="E83" s="151"/>
      <c r="F83" s="162"/>
      <c r="G83" s="151"/>
      <c r="H83" s="151"/>
      <c r="I83" s="166"/>
      <c r="J83" s="166"/>
    </row>
    <row r="84" spans="1:10" ht="12.75">
      <c r="A84" s="151"/>
      <c r="B84" s="151"/>
      <c r="C84" s="151"/>
      <c r="D84" s="151"/>
      <c r="E84" s="151"/>
      <c r="F84" s="162"/>
      <c r="G84" s="151"/>
      <c r="H84" s="151"/>
      <c r="I84" s="166"/>
      <c r="J84" s="166"/>
    </row>
    <row r="85" spans="1:10" ht="12.75">
      <c r="A85" s="151"/>
      <c r="B85" s="151"/>
      <c r="C85" s="151"/>
      <c r="D85" s="151"/>
      <c r="E85" s="151"/>
      <c r="F85" s="162"/>
      <c r="G85" s="151"/>
      <c r="H85" s="151"/>
      <c r="I85" s="166"/>
      <c r="J85" s="166"/>
    </row>
    <row r="86" spans="1:10" ht="12.75">
      <c r="A86" s="151"/>
      <c r="B86" s="151"/>
      <c r="C86" s="151"/>
      <c r="D86" s="151"/>
      <c r="E86" s="151"/>
      <c r="F86" s="162"/>
      <c r="G86" s="151"/>
      <c r="H86" s="151"/>
      <c r="I86" s="166"/>
      <c r="J86" s="166"/>
    </row>
    <row r="87" spans="1:10" ht="12.75">
      <c r="A87" s="151"/>
      <c r="B87" s="151"/>
      <c r="C87" s="151"/>
      <c r="D87" s="151"/>
      <c r="E87" s="151"/>
      <c r="F87" s="162"/>
      <c r="G87" s="151"/>
      <c r="H87" s="151"/>
      <c r="I87" s="166"/>
      <c r="J87" s="166"/>
    </row>
    <row r="88" spans="1:10" ht="12.75">
      <c r="A88" s="151"/>
      <c r="B88" s="151"/>
      <c r="C88" s="151"/>
      <c r="D88" s="151"/>
      <c r="E88" s="151"/>
      <c r="F88" s="162"/>
      <c r="G88" s="151"/>
      <c r="H88" s="151"/>
      <c r="I88" s="166"/>
      <c r="J88" s="166"/>
    </row>
    <row r="89" spans="1:10" ht="12.75">
      <c r="A89" s="151"/>
      <c r="B89" s="151"/>
      <c r="C89" s="151"/>
      <c r="D89" s="151"/>
      <c r="E89" s="151"/>
      <c r="F89" s="162"/>
      <c r="G89" s="151"/>
      <c r="H89" s="151"/>
      <c r="I89" s="166"/>
      <c r="J89" s="166"/>
    </row>
    <row r="90" spans="1:10" ht="12.75">
      <c r="A90" s="151"/>
      <c r="B90" s="151"/>
      <c r="C90" s="151"/>
      <c r="D90" s="151"/>
      <c r="E90" s="151"/>
      <c r="F90" s="162"/>
      <c r="G90" s="151"/>
      <c r="H90" s="151"/>
      <c r="I90" s="166"/>
      <c r="J90" s="166"/>
    </row>
    <row r="91" spans="1:10" ht="12.75">
      <c r="A91" s="151"/>
      <c r="B91" s="151"/>
      <c r="C91" s="151"/>
      <c r="D91" s="151"/>
      <c r="E91" s="151"/>
      <c r="F91" s="162"/>
      <c r="G91" s="151"/>
      <c r="H91" s="151"/>
      <c r="I91" s="166"/>
      <c r="J91" s="166"/>
    </row>
    <row r="92" spans="1:10" ht="12.75">
      <c r="A92" s="166"/>
      <c r="B92" s="166"/>
      <c r="C92" s="166"/>
      <c r="D92" s="166"/>
      <c r="E92" s="166"/>
      <c r="F92" s="178"/>
      <c r="G92" s="166"/>
      <c r="H92" s="166"/>
      <c r="I92" s="166"/>
      <c r="J92" s="166"/>
    </row>
    <row r="93" spans="1:10" ht="12.75">
      <c r="A93" s="166"/>
      <c r="B93" s="166"/>
      <c r="C93" s="166"/>
      <c r="D93" s="166"/>
      <c r="E93" s="166"/>
      <c r="F93" s="178"/>
      <c r="G93" s="166"/>
      <c r="H93" s="166"/>
      <c r="I93" s="166"/>
      <c r="J93" s="166"/>
    </row>
    <row r="94" spans="1:10" ht="12.75">
      <c r="A94" s="166"/>
      <c r="B94" s="166"/>
      <c r="C94" s="166"/>
      <c r="D94" s="166"/>
      <c r="E94" s="166"/>
      <c r="F94" s="178"/>
      <c r="G94" s="166"/>
      <c r="H94" s="166"/>
      <c r="I94" s="166"/>
      <c r="J94" s="166"/>
    </row>
    <row r="95" spans="1:10" ht="12.75">
      <c r="A95" s="166"/>
      <c r="B95" s="166"/>
      <c r="C95" s="166"/>
      <c r="D95" s="166"/>
      <c r="E95" s="166"/>
      <c r="F95" s="178"/>
      <c r="G95" s="166"/>
      <c r="H95" s="166"/>
      <c r="I95" s="166"/>
      <c r="J95" s="166"/>
    </row>
    <row r="96" spans="1:10" ht="12.75">
      <c r="A96" s="166"/>
      <c r="B96" s="166"/>
      <c r="C96" s="166"/>
      <c r="D96" s="166"/>
      <c r="E96" s="166"/>
      <c r="F96" s="178"/>
      <c r="G96" s="166"/>
      <c r="H96" s="166"/>
      <c r="I96" s="166"/>
      <c r="J96" s="166"/>
    </row>
    <row r="97" spans="1:10" ht="12.75">
      <c r="A97" s="166"/>
      <c r="B97" s="166"/>
      <c r="C97" s="166"/>
      <c r="D97" s="166"/>
      <c r="E97" s="166"/>
      <c r="F97" s="178"/>
      <c r="G97" s="166"/>
      <c r="H97" s="166"/>
      <c r="I97" s="166"/>
      <c r="J97" s="166"/>
    </row>
    <row r="98" spans="1:10" ht="12.75">
      <c r="A98" s="166"/>
      <c r="B98" s="166"/>
      <c r="C98" s="166"/>
      <c r="D98" s="166"/>
      <c r="E98" s="166"/>
      <c r="F98" s="178"/>
      <c r="G98" s="166"/>
      <c r="H98" s="166"/>
      <c r="I98" s="166"/>
      <c r="J98" s="166"/>
    </row>
    <row r="99" spans="1:10" ht="12.75">
      <c r="A99" s="166"/>
      <c r="B99" s="166"/>
      <c r="C99" s="166"/>
      <c r="D99" s="166"/>
      <c r="E99" s="166"/>
      <c r="F99" s="178"/>
      <c r="G99" s="166"/>
      <c r="H99" s="166"/>
      <c r="I99" s="166"/>
      <c r="J99" s="166"/>
    </row>
    <row r="100" spans="1:10" ht="12.75">
      <c r="A100" s="166"/>
      <c r="B100" s="166"/>
      <c r="C100" s="166"/>
      <c r="D100" s="166"/>
      <c r="E100" s="166"/>
      <c r="F100" s="178"/>
      <c r="G100" s="166"/>
      <c r="H100" s="166"/>
      <c r="I100" s="166"/>
      <c r="J100" s="166"/>
    </row>
    <row r="101" spans="1:10" ht="12.75">
      <c r="A101" s="166"/>
      <c r="B101" s="166"/>
      <c r="C101" s="166"/>
      <c r="D101" s="166"/>
      <c r="E101" s="166"/>
      <c r="F101" s="178"/>
      <c r="G101" s="166"/>
      <c r="H101" s="166"/>
      <c r="I101" s="166"/>
      <c r="J101" s="166"/>
    </row>
    <row r="102" spans="1:10" ht="12.75">
      <c r="A102" s="166"/>
      <c r="B102" s="166"/>
      <c r="C102" s="166"/>
      <c r="D102" s="166"/>
      <c r="E102" s="166"/>
      <c r="F102" s="178"/>
      <c r="G102" s="166"/>
      <c r="H102" s="166"/>
      <c r="I102" s="166"/>
      <c r="J102" s="166"/>
    </row>
    <row r="103" spans="1:10" ht="12.75">
      <c r="A103" s="166"/>
      <c r="B103" s="166"/>
      <c r="C103" s="166"/>
      <c r="D103" s="166"/>
      <c r="E103" s="166"/>
      <c r="F103" s="178"/>
      <c r="G103" s="166"/>
      <c r="H103" s="166"/>
      <c r="I103" s="166"/>
      <c r="J103" s="166"/>
    </row>
    <row r="104" spans="1:10" ht="12.75">
      <c r="A104" s="166"/>
      <c r="B104" s="166"/>
      <c r="C104" s="166"/>
      <c r="D104" s="166"/>
      <c r="E104" s="166"/>
      <c r="F104" s="178"/>
      <c r="G104" s="166"/>
      <c r="H104" s="166"/>
      <c r="I104" s="166"/>
      <c r="J104" s="166"/>
    </row>
    <row r="105" spans="1:10" ht="12.75">
      <c r="A105" s="166"/>
      <c r="B105" s="166"/>
      <c r="C105" s="166"/>
      <c r="D105" s="166"/>
      <c r="E105" s="166"/>
      <c r="F105" s="178"/>
      <c r="G105" s="166"/>
      <c r="H105" s="166"/>
      <c r="I105" s="166"/>
      <c r="J105" s="166"/>
    </row>
    <row r="106" spans="1:10" ht="12.75">
      <c r="A106" s="166"/>
      <c r="B106" s="166"/>
      <c r="C106" s="166"/>
      <c r="D106" s="166"/>
      <c r="E106" s="166"/>
      <c r="F106" s="178"/>
      <c r="G106" s="166"/>
      <c r="H106" s="166"/>
      <c r="I106" s="166"/>
      <c r="J106" s="166"/>
    </row>
    <row r="107" spans="1:10" ht="12.75">
      <c r="A107" s="166"/>
      <c r="B107" s="166"/>
      <c r="C107" s="166"/>
      <c r="D107" s="166"/>
      <c r="E107" s="166"/>
      <c r="F107" s="178"/>
      <c r="G107" s="166"/>
      <c r="H107" s="166"/>
      <c r="I107" s="166"/>
      <c r="J107" s="166"/>
    </row>
    <row r="108" spans="1:10" ht="12.75">
      <c r="A108" s="166"/>
      <c r="B108" s="166"/>
      <c r="C108" s="166"/>
      <c r="D108" s="166"/>
      <c r="E108" s="166"/>
      <c r="F108" s="178"/>
      <c r="G108" s="166"/>
      <c r="H108" s="166"/>
      <c r="I108" s="166"/>
      <c r="J108" s="166"/>
    </row>
    <row r="109" spans="1:10" ht="12.75">
      <c r="A109" s="166"/>
      <c r="B109" s="166"/>
      <c r="C109" s="166"/>
      <c r="D109" s="166"/>
      <c r="E109" s="166"/>
      <c r="F109" s="178"/>
      <c r="G109" s="166"/>
      <c r="H109" s="166"/>
      <c r="I109" s="166"/>
      <c r="J109" s="166"/>
    </row>
    <row r="110" spans="1:10" ht="12.75">
      <c r="A110" s="166"/>
      <c r="B110" s="166"/>
      <c r="C110" s="166"/>
      <c r="D110" s="166"/>
      <c r="E110" s="166"/>
      <c r="F110" s="178"/>
      <c r="G110" s="166"/>
      <c r="H110" s="166"/>
      <c r="I110" s="166"/>
      <c r="J110" s="166"/>
    </row>
    <row r="111" spans="1:10" ht="12.75">
      <c r="A111" s="166"/>
      <c r="B111" s="166"/>
      <c r="C111" s="166"/>
      <c r="D111" s="166"/>
      <c r="E111" s="166"/>
      <c r="F111" s="178"/>
      <c r="G111" s="166"/>
      <c r="H111" s="166"/>
      <c r="I111" s="166"/>
      <c r="J111" s="166"/>
    </row>
    <row r="112" spans="1:10" ht="12.75">
      <c r="A112" s="166"/>
      <c r="B112" s="166"/>
      <c r="C112" s="166"/>
      <c r="D112" s="166"/>
      <c r="E112" s="166"/>
      <c r="F112" s="178"/>
      <c r="G112" s="166"/>
      <c r="H112" s="166"/>
      <c r="I112" s="166"/>
      <c r="J112" s="166"/>
    </row>
    <row r="113" spans="1:10" ht="12.75">
      <c r="A113" s="166"/>
      <c r="B113" s="166"/>
      <c r="C113" s="166"/>
      <c r="D113" s="166"/>
      <c r="E113" s="166"/>
      <c r="F113" s="178"/>
      <c r="G113" s="166"/>
      <c r="H113" s="166"/>
      <c r="I113" s="166"/>
      <c r="J113" s="166"/>
    </row>
    <row r="114" spans="1:10" ht="12.75">
      <c r="A114" s="166"/>
      <c r="B114" s="166"/>
      <c r="C114" s="166"/>
      <c r="D114" s="166"/>
      <c r="E114" s="166"/>
      <c r="F114" s="178"/>
      <c r="G114" s="166"/>
      <c r="H114" s="166"/>
      <c r="I114" s="166"/>
      <c r="J114" s="166"/>
    </row>
    <row r="115" spans="1:10" ht="12.75">
      <c r="A115" s="166"/>
      <c r="B115" s="166"/>
      <c r="C115" s="166"/>
      <c r="D115" s="166"/>
      <c r="E115" s="166"/>
      <c r="F115" s="178"/>
      <c r="G115" s="166"/>
      <c r="H115" s="166"/>
      <c r="I115" s="166"/>
      <c r="J115" s="166"/>
    </row>
    <row r="116" spans="1:10" ht="12.75">
      <c r="A116" s="166"/>
      <c r="B116" s="166"/>
      <c r="C116" s="166"/>
      <c r="D116" s="166"/>
      <c r="E116" s="166"/>
      <c r="F116" s="178"/>
      <c r="G116" s="166"/>
      <c r="H116" s="166"/>
      <c r="I116" s="166"/>
      <c r="J116" s="166"/>
    </row>
    <row r="117" spans="1:10" ht="12.75">
      <c r="A117" s="166"/>
      <c r="B117" s="166"/>
      <c r="C117" s="166"/>
      <c r="D117" s="166"/>
      <c r="E117" s="166"/>
      <c r="F117" s="178"/>
      <c r="G117" s="166"/>
      <c r="H117" s="166"/>
      <c r="I117" s="166"/>
      <c r="J117" s="166"/>
    </row>
    <row r="118" spans="1:10" ht="12.75">
      <c r="A118" s="166"/>
      <c r="B118" s="166"/>
      <c r="C118" s="166"/>
      <c r="D118" s="166"/>
      <c r="E118" s="166"/>
      <c r="F118" s="178"/>
      <c r="G118" s="166"/>
      <c r="H118" s="166"/>
      <c r="I118" s="166"/>
      <c r="J118" s="166"/>
    </row>
    <row r="119" spans="1:10" ht="12.75">
      <c r="A119" s="166"/>
      <c r="B119" s="166"/>
      <c r="C119" s="166"/>
      <c r="D119" s="166"/>
      <c r="E119" s="166"/>
      <c r="F119" s="178"/>
      <c r="G119" s="166"/>
      <c r="H119" s="166"/>
      <c r="I119" s="166"/>
      <c r="J119" s="166"/>
    </row>
    <row r="120" spans="1:10" ht="12.75">
      <c r="A120" s="166"/>
      <c r="B120" s="166"/>
      <c r="C120" s="166"/>
      <c r="D120" s="166"/>
      <c r="E120" s="166"/>
      <c r="F120" s="178"/>
      <c r="G120" s="166"/>
      <c r="H120" s="166"/>
      <c r="I120" s="166"/>
      <c r="J120" s="166"/>
    </row>
    <row r="121" spans="1:10" ht="12.75">
      <c r="A121" s="166"/>
      <c r="B121" s="166"/>
      <c r="C121" s="166"/>
      <c r="D121" s="166"/>
      <c r="E121" s="166"/>
      <c r="F121" s="178"/>
      <c r="G121" s="166"/>
      <c r="H121" s="166"/>
      <c r="I121" s="166"/>
      <c r="J121" s="166"/>
    </row>
    <row r="122" spans="1:10" ht="12.75">
      <c r="A122" s="166"/>
      <c r="B122" s="166"/>
      <c r="C122" s="166"/>
      <c r="D122" s="166"/>
      <c r="E122" s="166"/>
      <c r="F122" s="178"/>
      <c r="G122" s="166"/>
      <c r="H122" s="166"/>
      <c r="I122" s="166"/>
      <c r="J122" s="166"/>
    </row>
    <row r="123" spans="1:10" ht="12.75">
      <c r="A123" s="166"/>
      <c r="B123" s="166"/>
      <c r="C123" s="166"/>
      <c r="D123" s="166"/>
      <c r="E123" s="166"/>
      <c r="F123" s="178"/>
      <c r="G123" s="166"/>
      <c r="H123" s="166"/>
      <c r="I123" s="166"/>
      <c r="J123" s="166"/>
    </row>
    <row r="124" spans="1:10" ht="12.75">
      <c r="A124" s="166"/>
      <c r="B124" s="166"/>
      <c r="C124" s="166"/>
      <c r="D124" s="166"/>
      <c r="E124" s="166"/>
      <c r="F124" s="178"/>
      <c r="G124" s="166"/>
      <c r="H124" s="166"/>
      <c r="I124" s="166"/>
      <c r="J124" s="166"/>
    </row>
    <row r="125" spans="1:10" ht="12.75">
      <c r="A125" s="166"/>
      <c r="B125" s="166"/>
      <c r="C125" s="166"/>
      <c r="D125" s="166"/>
      <c r="E125" s="166"/>
      <c r="F125" s="178"/>
      <c r="G125" s="166"/>
      <c r="H125" s="166"/>
      <c r="I125" s="166"/>
      <c r="J125" s="166"/>
    </row>
    <row r="126" spans="1:10" ht="12.75">
      <c r="A126" s="166"/>
      <c r="B126" s="166"/>
      <c r="C126" s="166"/>
      <c r="D126" s="166"/>
      <c r="E126" s="166"/>
      <c r="F126" s="178"/>
      <c r="G126" s="166"/>
      <c r="H126" s="166"/>
      <c r="I126" s="166"/>
      <c r="J126" s="166"/>
    </row>
    <row r="127" spans="1:10" ht="12.75">
      <c r="A127" s="166"/>
      <c r="B127" s="166"/>
      <c r="C127" s="166"/>
      <c r="D127" s="166"/>
      <c r="E127" s="166"/>
      <c r="F127" s="178"/>
      <c r="G127" s="166"/>
      <c r="H127" s="166"/>
      <c r="I127" s="166"/>
      <c r="J127" s="166"/>
    </row>
    <row r="128" spans="1:10" ht="12.75">
      <c r="A128" s="166"/>
      <c r="B128" s="166"/>
      <c r="C128" s="166"/>
      <c r="D128" s="166"/>
      <c r="E128" s="166"/>
      <c r="F128" s="178"/>
      <c r="G128" s="166"/>
      <c r="H128" s="166"/>
      <c r="I128" s="166"/>
      <c r="J128" s="166"/>
    </row>
    <row r="129" spans="1:10" ht="12.75">
      <c r="A129" s="166"/>
      <c r="B129" s="166"/>
      <c r="C129" s="166"/>
      <c r="D129" s="166"/>
      <c r="E129" s="166"/>
      <c r="F129" s="178"/>
      <c r="G129" s="166"/>
      <c r="H129" s="166"/>
      <c r="I129" s="166"/>
      <c r="J129" s="166"/>
    </row>
    <row r="130" spans="1:10" ht="12.75">
      <c r="A130" s="166"/>
      <c r="B130" s="166"/>
      <c r="C130" s="166"/>
      <c r="D130" s="166"/>
      <c r="E130" s="166"/>
      <c r="F130" s="178"/>
      <c r="G130" s="166"/>
      <c r="H130" s="166"/>
      <c r="I130" s="166"/>
      <c r="J130" s="166"/>
    </row>
    <row r="131" spans="1:10" ht="12.75">
      <c r="A131" s="166"/>
      <c r="B131" s="166"/>
      <c r="C131" s="166"/>
      <c r="D131" s="166"/>
      <c r="E131" s="166"/>
      <c r="F131" s="178"/>
      <c r="G131" s="166"/>
      <c r="H131" s="166"/>
      <c r="I131" s="166"/>
      <c r="J131" s="166"/>
    </row>
    <row r="132" spans="1:10" ht="12.75">
      <c r="A132" s="166"/>
      <c r="B132" s="166"/>
      <c r="C132" s="166"/>
      <c r="D132" s="166"/>
      <c r="E132" s="166"/>
      <c r="F132" s="178"/>
      <c r="G132" s="166"/>
      <c r="H132" s="166"/>
      <c r="I132" s="166"/>
      <c r="J132" s="166"/>
    </row>
    <row r="133" spans="1:10" ht="12.75">
      <c r="A133" s="166"/>
      <c r="B133" s="166"/>
      <c r="C133" s="166"/>
      <c r="D133" s="166"/>
      <c r="E133" s="166"/>
      <c r="F133" s="178"/>
      <c r="G133" s="166"/>
      <c r="H133" s="166"/>
      <c r="I133" s="166"/>
      <c r="J133" s="166"/>
    </row>
    <row r="134" spans="1:10" ht="12.75">
      <c r="A134" s="166"/>
      <c r="B134" s="166"/>
      <c r="C134" s="166"/>
      <c r="D134" s="166"/>
      <c r="E134" s="166"/>
      <c r="F134" s="178"/>
      <c r="G134" s="166"/>
      <c r="H134" s="166"/>
      <c r="I134" s="166"/>
      <c r="J134" s="166"/>
    </row>
    <row r="135" spans="1:10" ht="12.75">
      <c r="A135" s="166"/>
      <c r="B135" s="166"/>
      <c r="C135" s="166"/>
      <c r="D135" s="166"/>
      <c r="E135" s="166"/>
      <c r="F135" s="178"/>
      <c r="G135" s="166"/>
      <c r="H135" s="166"/>
      <c r="I135" s="166"/>
      <c r="J135" s="166"/>
    </row>
    <row r="136" spans="1:10" ht="12.75">
      <c r="A136" s="166"/>
      <c r="B136" s="166"/>
      <c r="C136" s="166"/>
      <c r="D136" s="166"/>
      <c r="E136" s="166"/>
      <c r="F136" s="178"/>
      <c r="G136" s="166"/>
      <c r="H136" s="166"/>
      <c r="I136" s="166"/>
      <c r="J136" s="166"/>
    </row>
    <row r="137" spans="1:10" ht="12.75">
      <c r="A137" s="166"/>
      <c r="B137" s="166"/>
      <c r="C137" s="166"/>
      <c r="D137" s="166"/>
      <c r="E137" s="166"/>
      <c r="F137" s="178"/>
      <c r="G137" s="166"/>
      <c r="H137" s="166"/>
      <c r="I137" s="166"/>
      <c r="J137" s="166"/>
    </row>
    <row r="138" spans="1:10" ht="12.75">
      <c r="A138" s="166"/>
      <c r="B138" s="166"/>
      <c r="C138" s="166"/>
      <c r="D138" s="166"/>
      <c r="E138" s="166"/>
      <c r="F138" s="178"/>
      <c r="G138" s="166"/>
      <c r="H138" s="166"/>
      <c r="I138" s="166"/>
      <c r="J138" s="166"/>
    </row>
    <row r="139" spans="1:10" ht="12.75">
      <c r="A139" s="166"/>
      <c r="B139" s="166"/>
      <c r="C139" s="166"/>
      <c r="D139" s="166"/>
      <c r="E139" s="166"/>
      <c r="F139" s="178"/>
      <c r="G139" s="166"/>
      <c r="H139" s="166"/>
      <c r="I139" s="166"/>
      <c r="J139" s="166"/>
    </row>
    <row r="140" spans="1:10" ht="12.75">
      <c r="A140" s="166"/>
      <c r="B140" s="166"/>
      <c r="C140" s="166"/>
      <c r="D140" s="166"/>
      <c r="E140" s="166"/>
      <c r="F140" s="178"/>
      <c r="G140" s="166"/>
      <c r="H140" s="166"/>
      <c r="I140" s="166"/>
      <c r="J140" s="166"/>
    </row>
    <row r="141" spans="1:10" ht="12.75">
      <c r="A141" s="166"/>
      <c r="B141" s="166"/>
      <c r="C141" s="166"/>
      <c r="D141" s="166"/>
      <c r="E141" s="166"/>
      <c r="F141" s="178"/>
      <c r="G141" s="166"/>
      <c r="H141" s="166"/>
      <c r="I141" s="166"/>
      <c r="J141" s="166"/>
    </row>
    <row r="142" spans="1:10" ht="12.75">
      <c r="A142" s="166"/>
      <c r="B142" s="166"/>
      <c r="C142" s="166"/>
      <c r="D142" s="166"/>
      <c r="E142" s="166"/>
      <c r="F142" s="178"/>
      <c r="G142" s="166"/>
      <c r="H142" s="166"/>
      <c r="I142" s="166"/>
      <c r="J142" s="166"/>
    </row>
    <row r="143" spans="1:10" ht="12.75">
      <c r="A143" s="166"/>
      <c r="B143" s="166"/>
      <c r="C143" s="166"/>
      <c r="D143" s="166"/>
      <c r="E143" s="166"/>
      <c r="F143" s="178"/>
      <c r="G143" s="166"/>
      <c r="H143" s="166"/>
      <c r="I143" s="166"/>
      <c r="J143" s="166"/>
    </row>
    <row r="144" spans="1:10" ht="12.75">
      <c r="A144" s="166"/>
      <c r="B144" s="166"/>
      <c r="C144" s="166"/>
      <c r="D144" s="166"/>
      <c r="E144" s="166"/>
      <c r="F144" s="178"/>
      <c r="G144" s="166"/>
      <c r="H144" s="166"/>
      <c r="I144" s="166"/>
      <c r="J144" s="166"/>
    </row>
    <row r="145" spans="1:10" ht="12.75">
      <c r="A145" s="166"/>
      <c r="B145" s="166"/>
      <c r="C145" s="166"/>
      <c r="D145" s="166"/>
      <c r="E145" s="166"/>
      <c r="F145" s="178"/>
      <c r="G145" s="166"/>
      <c r="H145" s="166"/>
      <c r="I145" s="166"/>
      <c r="J145" s="166"/>
    </row>
    <row r="146" spans="1:10" ht="12.75">
      <c r="A146" s="166"/>
      <c r="B146" s="166"/>
      <c r="C146" s="166"/>
      <c r="D146" s="166"/>
      <c r="E146" s="166"/>
      <c r="F146" s="178"/>
      <c r="G146" s="166"/>
      <c r="H146" s="166"/>
      <c r="I146" s="166"/>
      <c r="J146" s="166"/>
    </row>
    <row r="147" spans="1:10" ht="12.75">
      <c r="A147" s="166"/>
      <c r="B147" s="166"/>
      <c r="C147" s="166"/>
      <c r="D147" s="166"/>
      <c r="E147" s="166"/>
      <c r="F147" s="178"/>
      <c r="G147" s="166"/>
      <c r="H147" s="166"/>
      <c r="I147" s="166"/>
      <c r="J147" s="166"/>
    </row>
    <row r="148" spans="1:10" ht="12.75">
      <c r="A148" s="166"/>
      <c r="B148" s="166"/>
      <c r="C148" s="166"/>
      <c r="D148" s="166"/>
      <c r="E148" s="166"/>
      <c r="F148" s="178"/>
      <c r="G148" s="166"/>
      <c r="H148" s="166"/>
      <c r="I148" s="166"/>
      <c r="J148" s="166"/>
    </row>
    <row r="149" spans="1:10" ht="12.75">
      <c r="A149" s="166"/>
      <c r="B149" s="166"/>
      <c r="C149" s="166"/>
      <c r="D149" s="166"/>
      <c r="E149" s="166"/>
      <c r="F149" s="178"/>
      <c r="G149" s="166"/>
      <c r="H149" s="166"/>
      <c r="I149" s="166"/>
      <c r="J149" s="166"/>
    </row>
    <row r="150" spans="1:10" ht="12.75">
      <c r="A150" s="166"/>
      <c r="B150" s="166"/>
      <c r="C150" s="166"/>
      <c r="D150" s="166"/>
      <c r="E150" s="166"/>
      <c r="F150" s="178"/>
      <c r="G150" s="166"/>
      <c r="H150" s="166"/>
      <c r="I150" s="166"/>
      <c r="J150" s="166"/>
    </row>
    <row r="151" spans="1:10" ht="12.75">
      <c r="A151" s="166"/>
      <c r="B151" s="166"/>
      <c r="C151" s="166"/>
      <c r="D151" s="166"/>
      <c r="E151" s="166"/>
      <c r="F151" s="178"/>
      <c r="G151" s="166"/>
      <c r="H151" s="166"/>
      <c r="I151" s="166"/>
      <c r="J151" s="166"/>
    </row>
    <row r="152" spans="1:10" ht="12.75">
      <c r="A152" s="166"/>
      <c r="B152" s="166"/>
      <c r="C152" s="166"/>
      <c r="D152" s="166"/>
      <c r="E152" s="166"/>
      <c r="F152" s="178"/>
      <c r="G152" s="166"/>
      <c r="H152" s="166"/>
      <c r="I152" s="166"/>
      <c r="J152" s="166"/>
    </row>
    <row r="153" spans="1:10" ht="12.75">
      <c r="A153" s="166"/>
      <c r="B153" s="166"/>
      <c r="C153" s="166"/>
      <c r="D153" s="166"/>
      <c r="E153" s="166"/>
      <c r="F153" s="178"/>
      <c r="G153" s="166"/>
      <c r="H153" s="166"/>
      <c r="I153" s="166"/>
      <c r="J153" s="166"/>
    </row>
    <row r="154" spans="1:10" ht="12.75">
      <c r="A154" s="166"/>
      <c r="B154" s="166"/>
      <c r="C154" s="166"/>
      <c r="D154" s="166"/>
      <c r="E154" s="166"/>
      <c r="F154" s="178"/>
      <c r="G154" s="166"/>
      <c r="H154" s="166"/>
      <c r="I154" s="166"/>
      <c r="J154" s="166"/>
    </row>
    <row r="155" spans="1:10" ht="12.75">
      <c r="A155" s="166"/>
      <c r="B155" s="166"/>
      <c r="C155" s="166"/>
      <c r="D155" s="166"/>
      <c r="E155" s="166"/>
      <c r="F155" s="178"/>
      <c r="G155" s="166"/>
      <c r="H155" s="166"/>
      <c r="I155" s="166"/>
      <c r="J155" s="166"/>
    </row>
    <row r="156" spans="1:10" ht="12.75">
      <c r="A156" s="166"/>
      <c r="B156" s="166"/>
      <c r="C156" s="166"/>
      <c r="D156" s="166"/>
      <c r="E156" s="166"/>
      <c r="F156" s="178"/>
      <c r="G156" s="166"/>
      <c r="H156" s="166"/>
      <c r="I156" s="166"/>
      <c r="J156" s="166"/>
    </row>
    <row r="157" spans="1:10" ht="12.75">
      <c r="A157" s="166"/>
      <c r="B157" s="166"/>
      <c r="C157" s="166"/>
      <c r="D157" s="166"/>
      <c r="E157" s="166"/>
      <c r="F157" s="178"/>
      <c r="G157" s="166"/>
      <c r="H157" s="166"/>
      <c r="I157" s="166"/>
      <c r="J157" s="166"/>
    </row>
    <row r="158" spans="1:10" ht="12.75">
      <c r="A158" s="166"/>
      <c r="B158" s="166"/>
      <c r="C158" s="166"/>
      <c r="D158" s="166"/>
      <c r="E158" s="166"/>
      <c r="F158" s="178"/>
      <c r="G158" s="166"/>
      <c r="H158" s="166"/>
      <c r="I158" s="166"/>
      <c r="J158" s="166"/>
    </row>
    <row r="159" spans="1:10" ht="12.75">
      <c r="A159" s="166"/>
      <c r="B159" s="166"/>
      <c r="C159" s="166"/>
      <c r="D159" s="166"/>
      <c r="E159" s="166"/>
      <c r="F159" s="178"/>
      <c r="G159" s="166"/>
      <c r="H159" s="166"/>
      <c r="I159" s="166"/>
      <c r="J159" s="166"/>
    </row>
    <row r="160" spans="1:10" ht="12.75">
      <c r="A160" s="166"/>
      <c r="B160" s="166"/>
      <c r="C160" s="166"/>
      <c r="D160" s="166"/>
      <c r="E160" s="166"/>
      <c r="F160" s="178"/>
      <c r="G160" s="166"/>
      <c r="H160" s="166"/>
      <c r="I160" s="166"/>
      <c r="J160" s="166"/>
    </row>
    <row r="161" spans="1:10" ht="12.75">
      <c r="A161" s="166"/>
      <c r="B161" s="166"/>
      <c r="C161" s="166"/>
      <c r="D161" s="166"/>
      <c r="E161" s="166"/>
      <c r="F161" s="178"/>
      <c r="G161" s="166"/>
      <c r="H161" s="166"/>
      <c r="I161" s="166"/>
      <c r="J161" s="166"/>
    </row>
    <row r="162" spans="1:10" ht="12.75">
      <c r="A162" s="166"/>
      <c r="B162" s="166"/>
      <c r="C162" s="166"/>
      <c r="D162" s="166"/>
      <c r="E162" s="166"/>
      <c r="F162" s="178"/>
      <c r="G162" s="166"/>
      <c r="H162" s="166"/>
      <c r="I162" s="166"/>
      <c r="J162" s="166"/>
    </row>
    <row r="163" spans="1:10" ht="12.75">
      <c r="A163" s="166"/>
      <c r="B163" s="166"/>
      <c r="C163" s="166"/>
      <c r="D163" s="166"/>
      <c r="E163" s="166"/>
      <c r="F163" s="178"/>
      <c r="G163" s="166"/>
      <c r="H163" s="166"/>
      <c r="I163" s="166"/>
      <c r="J163" s="166"/>
    </row>
    <row r="164" spans="1:10" ht="12.75">
      <c r="A164" s="166"/>
      <c r="B164" s="166"/>
      <c r="C164" s="166"/>
      <c r="D164" s="166"/>
      <c r="E164" s="166"/>
      <c r="F164" s="178"/>
      <c r="G164" s="166"/>
      <c r="H164" s="166"/>
      <c r="I164" s="166"/>
      <c r="J164" s="166"/>
    </row>
    <row r="165" spans="1:10" ht="12.75">
      <c r="A165" s="166"/>
      <c r="B165" s="166"/>
      <c r="C165" s="166"/>
      <c r="D165" s="166"/>
      <c r="E165" s="166"/>
      <c r="F165" s="178"/>
      <c r="G165" s="166"/>
      <c r="H165" s="166"/>
      <c r="I165" s="166"/>
      <c r="J165" s="166"/>
    </row>
    <row r="166" spans="1:10" ht="12.75">
      <c r="A166" s="166"/>
      <c r="B166" s="166"/>
      <c r="C166" s="166"/>
      <c r="D166" s="166"/>
      <c r="E166" s="166"/>
      <c r="F166" s="178"/>
      <c r="G166" s="166"/>
      <c r="H166" s="166"/>
      <c r="I166" s="166"/>
      <c r="J166" s="166"/>
    </row>
    <row r="167" spans="1:10" ht="12.75">
      <c r="A167" s="166"/>
      <c r="B167" s="166"/>
      <c r="C167" s="166"/>
      <c r="D167" s="166"/>
      <c r="E167" s="166"/>
      <c r="F167" s="178"/>
      <c r="G167" s="166"/>
      <c r="H167" s="166"/>
      <c r="I167" s="166"/>
      <c r="J167" s="166"/>
    </row>
    <row r="168" spans="1:10" ht="12.75">
      <c r="A168" s="166"/>
      <c r="B168" s="166"/>
      <c r="C168" s="166"/>
      <c r="D168" s="166"/>
      <c r="E168" s="166"/>
      <c r="F168" s="178"/>
      <c r="G168" s="166"/>
      <c r="H168" s="166"/>
      <c r="I168" s="166"/>
      <c r="J168" s="166"/>
    </row>
    <row r="169" spans="1:10" ht="12.75">
      <c r="A169" s="166"/>
      <c r="B169" s="166"/>
      <c r="C169" s="166"/>
      <c r="D169" s="166"/>
      <c r="E169" s="166"/>
      <c r="F169" s="178"/>
      <c r="G169" s="166"/>
      <c r="H169" s="166"/>
      <c r="I169" s="166"/>
      <c r="J169" s="166"/>
    </row>
    <row r="170" spans="1:10" ht="12.75">
      <c r="A170" s="166"/>
      <c r="B170" s="166"/>
      <c r="C170" s="166"/>
      <c r="D170" s="166"/>
      <c r="E170" s="166"/>
      <c r="F170" s="178"/>
      <c r="G170" s="166"/>
      <c r="H170" s="166"/>
      <c r="I170" s="166"/>
      <c r="J170" s="166"/>
    </row>
    <row r="171" spans="1:10" ht="12.75">
      <c r="A171" s="166"/>
      <c r="B171" s="166"/>
      <c r="C171" s="166"/>
      <c r="D171" s="166"/>
      <c r="E171" s="166"/>
      <c r="F171" s="178"/>
      <c r="G171" s="166"/>
      <c r="H171" s="166"/>
      <c r="I171" s="166"/>
      <c r="J171" s="166"/>
    </row>
    <row r="172" spans="1:10" ht="12.75">
      <c r="A172" s="166"/>
      <c r="B172" s="166"/>
      <c r="C172" s="166"/>
      <c r="D172" s="166"/>
      <c r="E172" s="166"/>
      <c r="F172" s="178"/>
      <c r="G172" s="166"/>
      <c r="H172" s="166"/>
      <c r="I172" s="166"/>
      <c r="J172" s="166"/>
    </row>
    <row r="173" spans="1:10" ht="12.75">
      <c r="A173" s="166"/>
      <c r="B173" s="166"/>
      <c r="C173" s="166"/>
      <c r="D173" s="166"/>
      <c r="E173" s="166"/>
      <c r="F173" s="178"/>
      <c r="G173" s="166"/>
      <c r="H173" s="166"/>
      <c r="I173" s="166"/>
      <c r="J173" s="166"/>
    </row>
    <row r="174" spans="1:10" ht="12.75">
      <c r="A174" s="166"/>
      <c r="B174" s="166"/>
      <c r="C174" s="166"/>
      <c r="D174" s="166"/>
      <c r="E174" s="166"/>
      <c r="F174" s="178"/>
      <c r="G174" s="166"/>
      <c r="H174" s="166"/>
      <c r="I174" s="166"/>
      <c r="J174" s="166"/>
    </row>
    <row r="175" spans="1:10" ht="12.75">
      <c r="A175" s="166"/>
      <c r="B175" s="166"/>
      <c r="C175" s="166"/>
      <c r="D175" s="166"/>
      <c r="E175" s="166"/>
      <c r="F175" s="178"/>
      <c r="G175" s="166"/>
      <c r="H175" s="166"/>
      <c r="I175" s="166"/>
      <c r="J175" s="166"/>
    </row>
    <row r="176" spans="1:10" ht="12.75">
      <c r="A176" s="166"/>
      <c r="B176" s="166"/>
      <c r="C176" s="166"/>
      <c r="D176" s="166"/>
      <c r="E176" s="166"/>
      <c r="F176" s="178"/>
      <c r="G176" s="166"/>
      <c r="H176" s="166"/>
      <c r="I176" s="166"/>
      <c r="J176" s="166"/>
    </row>
    <row r="177" spans="1:10" ht="12.75">
      <c r="A177" s="166"/>
      <c r="B177" s="166"/>
      <c r="C177" s="166"/>
      <c r="D177" s="166"/>
      <c r="E177" s="166"/>
      <c r="F177" s="178"/>
      <c r="G177" s="166"/>
      <c r="H177" s="166"/>
      <c r="I177" s="166"/>
      <c r="J177" s="166"/>
    </row>
    <row r="178" spans="1:10" ht="12.75">
      <c r="A178" s="166"/>
      <c r="B178" s="166"/>
      <c r="C178" s="166"/>
      <c r="D178" s="166"/>
      <c r="E178" s="166"/>
      <c r="F178" s="178"/>
      <c r="G178" s="166"/>
      <c r="H178" s="166"/>
      <c r="I178" s="166"/>
      <c r="J178" s="166"/>
    </row>
    <row r="179" spans="1:10" ht="12.75">
      <c r="A179" s="166"/>
      <c r="B179" s="166"/>
      <c r="C179" s="166"/>
      <c r="D179" s="166"/>
      <c r="E179" s="166"/>
      <c r="F179" s="178"/>
      <c r="G179" s="166"/>
      <c r="H179" s="166"/>
      <c r="I179" s="166"/>
      <c r="J179" s="166"/>
    </row>
    <row r="180" spans="1:10" ht="12.75">
      <c r="A180" s="166"/>
      <c r="B180" s="166"/>
      <c r="C180" s="166"/>
      <c r="D180" s="166"/>
      <c r="E180" s="166"/>
      <c r="F180" s="178"/>
      <c r="G180" s="166"/>
      <c r="H180" s="166"/>
      <c r="I180" s="166"/>
      <c r="J180" s="166"/>
    </row>
    <row r="181" spans="1:10" ht="12.75">
      <c r="A181" s="166"/>
      <c r="B181" s="166"/>
      <c r="C181" s="166"/>
      <c r="D181" s="166"/>
      <c r="E181" s="166"/>
      <c r="F181" s="178"/>
      <c r="G181" s="166"/>
      <c r="H181" s="166"/>
      <c r="I181" s="166"/>
      <c r="J181" s="166"/>
    </row>
    <row r="182" spans="1:10" ht="12.75">
      <c r="A182" s="166"/>
      <c r="B182" s="166"/>
      <c r="C182" s="166"/>
      <c r="D182" s="166"/>
      <c r="E182" s="166"/>
      <c r="F182" s="178"/>
      <c r="G182" s="166"/>
      <c r="H182" s="166"/>
      <c r="I182" s="166"/>
      <c r="J182" s="166"/>
    </row>
    <row r="183" spans="1:10" ht="12.75">
      <c r="A183" s="166"/>
      <c r="B183" s="166"/>
      <c r="C183" s="166"/>
      <c r="D183" s="166"/>
      <c r="E183" s="166"/>
      <c r="F183" s="178"/>
      <c r="G183" s="166"/>
      <c r="H183" s="166"/>
      <c r="I183" s="166"/>
      <c r="J183" s="166"/>
    </row>
    <row r="184" spans="1:10" ht="12.75">
      <c r="A184" s="166"/>
      <c r="B184" s="166"/>
      <c r="C184" s="166"/>
      <c r="D184" s="166"/>
      <c r="E184" s="166"/>
      <c r="F184" s="178"/>
      <c r="G184" s="166"/>
      <c r="H184" s="166"/>
      <c r="I184" s="166"/>
      <c r="J184" s="166"/>
    </row>
    <row r="185" spans="2:3" ht="12.75">
      <c r="B185" s="166"/>
      <c r="C185" s="166"/>
    </row>
    <row r="186" spans="2:3" ht="12.75">
      <c r="B186" s="166"/>
      <c r="C186" s="166"/>
    </row>
  </sheetData>
  <sheetProtection password="C350" sheet="1" objects="1" scenarios="1"/>
  <protectedRanges>
    <protectedRange password="C350" sqref="F49" name="Range13"/>
    <protectedRange password="C350" sqref="F48" name="Range12"/>
    <protectedRange password="C350" sqref="F47" name="Range11"/>
    <protectedRange password="C350" sqref="F46" name="Range10"/>
    <protectedRange password="C350" sqref="J13" name="Range1"/>
    <protectedRange password="C350" sqref="F19" name="Range2"/>
    <protectedRange password="C350" sqref="J21" name="Range3"/>
    <protectedRange password="C350" sqref="F22" name="Range4"/>
    <protectedRange password="C350" sqref="F25" name="Range5"/>
    <protectedRange password="C350" sqref="F27" name="Range6"/>
    <protectedRange password="C350" sqref="J29" name="Range7"/>
    <protectedRange password="C350" sqref="F35" name="Range8"/>
    <protectedRange password="C350" sqref="F43" name="Range9"/>
  </protectedRanges>
  <mergeCells count="61">
    <mergeCell ref="C4:F4"/>
    <mergeCell ref="B13:D13"/>
    <mergeCell ref="B1:J1"/>
    <mergeCell ref="B16:D16"/>
    <mergeCell ref="H11:I11"/>
    <mergeCell ref="H12:I12"/>
    <mergeCell ref="H7:I7"/>
    <mergeCell ref="B21:C21"/>
    <mergeCell ref="H8:I8"/>
    <mergeCell ref="H9:I9"/>
    <mergeCell ref="I4:J4"/>
    <mergeCell ref="B7:D7"/>
    <mergeCell ref="H27:I27"/>
    <mergeCell ref="H19:I19"/>
    <mergeCell ref="B24:C24"/>
    <mergeCell ref="H20:I20"/>
    <mergeCell ref="B14:D14"/>
    <mergeCell ref="H17:I17"/>
    <mergeCell ref="B17:D17"/>
    <mergeCell ref="H15:I15"/>
    <mergeCell ref="H16:I16"/>
    <mergeCell ref="B42:E42"/>
    <mergeCell ref="B9:D9"/>
    <mergeCell ref="B31:E31"/>
    <mergeCell ref="B40:E40"/>
    <mergeCell ref="B39:E39"/>
    <mergeCell ref="B11:D11"/>
    <mergeCell ref="B18:D18"/>
    <mergeCell ref="B12:D12"/>
    <mergeCell ref="B38:E38"/>
    <mergeCell ref="B15:D15"/>
    <mergeCell ref="H48:I48"/>
    <mergeCell ref="H43:I43"/>
    <mergeCell ref="H44:I44"/>
    <mergeCell ref="H45:I45"/>
    <mergeCell ref="H46:I46"/>
    <mergeCell ref="B33:E33"/>
    <mergeCell ref="B34:E34"/>
    <mergeCell ref="D43:E43"/>
    <mergeCell ref="H47:I47"/>
    <mergeCell ref="B45:C45"/>
    <mergeCell ref="B30:E30"/>
    <mergeCell ref="H38:I38"/>
    <mergeCell ref="B32:E32"/>
    <mergeCell ref="B41:E41"/>
    <mergeCell ref="H28:I28"/>
    <mergeCell ref="H26:I26"/>
    <mergeCell ref="H37:I37"/>
    <mergeCell ref="H35:I35"/>
    <mergeCell ref="H31:I31"/>
    <mergeCell ref="H34:I34"/>
    <mergeCell ref="H23:I23"/>
    <mergeCell ref="H32:I32"/>
    <mergeCell ref="H41:I41"/>
    <mergeCell ref="D49:E49"/>
    <mergeCell ref="B6:D6"/>
    <mergeCell ref="C19:E19"/>
    <mergeCell ref="D27:E27"/>
    <mergeCell ref="D35:E35"/>
    <mergeCell ref="B10:D10"/>
    <mergeCell ref="H24:I24"/>
  </mergeCells>
  <dataValidations count="1">
    <dataValidation type="list" allowBlank="1" showInputMessage="1" showErrorMessage="1" sqref="I5:J5">
      <formula1>Services</formula1>
    </dataValidation>
  </dataValidations>
  <printOptions horizontalCentered="1"/>
  <pageMargins left="0.25" right="0.25" top="0.5" bottom="0.75" header="0.3" footer="0.3"/>
  <pageSetup horizontalDpi="300" verticalDpi="300" orientation="portrait" scale="89" r:id="rId3"/>
  <legacyDrawing r:id="rId2"/>
</worksheet>
</file>

<file path=xl/worksheets/sheet3.xml><?xml version="1.0" encoding="utf-8"?>
<worksheet xmlns="http://schemas.openxmlformats.org/spreadsheetml/2006/main" xmlns:r="http://schemas.openxmlformats.org/officeDocument/2006/relationships">
  <dimension ref="A1:O186"/>
  <sheetViews>
    <sheetView showGridLines="0" zoomScale="85" zoomScaleNormal="85" workbookViewId="0" topLeftCell="A1">
      <selection activeCell="B1" sqref="B1:J1"/>
    </sheetView>
  </sheetViews>
  <sheetFormatPr defaultColWidth="9.140625" defaultRowHeight="12.75"/>
  <cols>
    <col min="1" max="1" width="1.1484375" style="1" customWidth="1"/>
    <col min="2" max="2" width="14.421875" style="1" customWidth="1"/>
    <col min="3" max="3" width="10.8515625" style="1" customWidth="1"/>
    <col min="4" max="4" width="12.7109375" style="1" customWidth="1"/>
    <col min="5" max="5" width="10.7109375" style="1" customWidth="1"/>
    <col min="6" max="6" width="12.421875" style="5" customWidth="1"/>
    <col min="7" max="7" width="2.7109375" style="1" customWidth="1"/>
    <col min="8" max="8" width="8.8515625" style="1" customWidth="1"/>
    <col min="9" max="9" width="31.8515625" style="1" customWidth="1"/>
    <col min="10" max="10" width="11.421875" style="1" customWidth="1"/>
    <col min="11" max="11" width="3.57421875" style="1" customWidth="1"/>
    <col min="12" max="14" width="9.140625" style="1" customWidth="1"/>
    <col min="15" max="15" width="31.57421875" style="1" bestFit="1" customWidth="1"/>
    <col min="16" max="16384" width="9.140625" style="1" customWidth="1"/>
  </cols>
  <sheetData>
    <row r="1" spans="2:10" ht="15.75">
      <c r="B1" s="390" t="s">
        <v>158</v>
      </c>
      <c r="C1" s="390"/>
      <c r="D1" s="390"/>
      <c r="E1" s="390"/>
      <c r="F1" s="390"/>
      <c r="G1" s="390"/>
      <c r="H1" s="390"/>
      <c r="I1" s="390"/>
      <c r="J1" s="390"/>
    </row>
    <row r="2" spans="1:8" ht="7.5" customHeight="1">
      <c r="A2" s="3"/>
      <c r="B2" s="6"/>
      <c r="C2" s="6"/>
      <c r="D2" s="6"/>
      <c r="E2" s="6"/>
      <c r="F2" s="7"/>
      <c r="G2" s="6"/>
      <c r="H2" s="6"/>
    </row>
    <row r="3" spans="2:10" ht="12.75">
      <c r="B3" s="42"/>
      <c r="C3" s="42"/>
      <c r="D3" s="42"/>
      <c r="E3" s="42"/>
      <c r="F3" s="42"/>
      <c r="G3" s="42"/>
      <c r="H3" s="42"/>
      <c r="I3" s="42"/>
      <c r="J3" s="75" t="s">
        <v>132</v>
      </c>
    </row>
    <row r="4" spans="2:10" s="81" customFormat="1" ht="17.25" customHeight="1">
      <c r="B4" s="82" t="s">
        <v>124</v>
      </c>
      <c r="C4" s="381">
        <f>IF(TheAgency="","",TheAgency)</f>
      </c>
      <c r="D4" s="381"/>
      <c r="E4" s="381"/>
      <c r="F4" s="382"/>
      <c r="H4" s="83" t="s">
        <v>125</v>
      </c>
      <c r="I4" s="381">
        <f>IF(Service="","",Service)</f>
      </c>
      <c r="J4" s="382"/>
    </row>
    <row r="5" spans="2:10" ht="12.75">
      <c r="B5" s="72"/>
      <c r="C5" s="72"/>
      <c r="D5" s="73"/>
      <c r="E5" s="73"/>
      <c r="F5" s="73"/>
      <c r="H5" s="71"/>
      <c r="I5" s="73"/>
      <c r="J5" s="73"/>
    </row>
    <row r="6" spans="1:10" ht="12.75">
      <c r="A6" s="4"/>
      <c r="B6" s="376" t="s">
        <v>141</v>
      </c>
      <c r="C6" s="376"/>
      <c r="D6" s="376"/>
      <c r="E6" s="24"/>
      <c r="F6" s="24"/>
      <c r="G6" s="24"/>
      <c r="H6" s="24"/>
      <c r="I6" s="86"/>
      <c r="J6" s="86"/>
    </row>
    <row r="7" spans="1:10" ht="12.75">
      <c r="A7" s="4"/>
      <c r="B7" s="377" t="s">
        <v>88</v>
      </c>
      <c r="C7" s="377"/>
      <c r="D7" s="378"/>
      <c r="E7" s="59"/>
      <c r="F7" s="12"/>
      <c r="G7" s="6"/>
      <c r="H7" s="379" t="s">
        <v>27</v>
      </c>
      <c r="I7" s="380"/>
      <c r="J7" s="13" t="s">
        <v>65</v>
      </c>
    </row>
    <row r="8" spans="2:10" ht="12.75">
      <c r="B8" s="8" t="s">
        <v>76</v>
      </c>
      <c r="C8" s="84"/>
      <c r="D8" s="9"/>
      <c r="E8" s="10" t="s">
        <v>77</v>
      </c>
      <c r="F8" s="11" t="s">
        <v>79</v>
      </c>
      <c r="G8" s="6"/>
      <c r="H8" s="363"/>
      <c r="I8" s="365"/>
      <c r="J8" s="281">
        <v>0</v>
      </c>
    </row>
    <row r="9" spans="2:10" ht="12.75">
      <c r="B9" s="363"/>
      <c r="C9" s="364"/>
      <c r="D9" s="365"/>
      <c r="E9" s="60"/>
      <c r="F9" s="61"/>
      <c r="G9" s="6"/>
      <c r="H9" s="363"/>
      <c r="I9" s="365"/>
      <c r="J9" s="281"/>
    </row>
    <row r="10" spans="2:10" ht="12.75">
      <c r="B10" s="363"/>
      <c r="C10" s="364"/>
      <c r="D10" s="365"/>
      <c r="E10" s="60"/>
      <c r="F10" s="61"/>
      <c r="G10" s="6"/>
      <c r="H10" s="57"/>
      <c r="I10" s="58"/>
      <c r="J10" s="281"/>
    </row>
    <row r="11" spans="2:10" ht="12.75">
      <c r="B11" s="363"/>
      <c r="C11" s="364"/>
      <c r="D11" s="365"/>
      <c r="E11" s="60"/>
      <c r="F11" s="61"/>
      <c r="G11" s="6"/>
      <c r="H11" s="363"/>
      <c r="I11" s="365"/>
      <c r="J11" s="281"/>
    </row>
    <row r="12" spans="2:10" ht="12.75">
      <c r="B12" s="363"/>
      <c r="C12" s="364"/>
      <c r="D12" s="365"/>
      <c r="E12" s="60"/>
      <c r="F12" s="61"/>
      <c r="G12" s="6"/>
      <c r="H12" s="363"/>
      <c r="I12" s="365"/>
      <c r="J12" s="281"/>
    </row>
    <row r="13" spans="2:10" ht="12.75">
      <c r="B13" s="363"/>
      <c r="C13" s="364"/>
      <c r="D13" s="365"/>
      <c r="E13" s="60"/>
      <c r="F13" s="61"/>
      <c r="G13" s="6"/>
      <c r="H13" s="77" t="s">
        <v>147</v>
      </c>
      <c r="I13" s="14" t="s">
        <v>28</v>
      </c>
      <c r="J13" s="284">
        <f>SUM(J8:J12)</f>
        <v>0</v>
      </c>
    </row>
    <row r="14" spans="2:10" ht="12.75">
      <c r="B14" s="363"/>
      <c r="C14" s="364"/>
      <c r="D14" s="365"/>
      <c r="E14" s="60"/>
      <c r="F14" s="61"/>
      <c r="G14" s="6"/>
      <c r="H14" s="6"/>
      <c r="I14" s="6"/>
      <c r="J14" s="15"/>
    </row>
    <row r="15" spans="2:10" ht="12.75">
      <c r="B15" s="363"/>
      <c r="C15" s="364"/>
      <c r="D15" s="365"/>
      <c r="E15" s="60"/>
      <c r="F15" s="61"/>
      <c r="G15" s="6"/>
      <c r="H15" s="383" t="s">
        <v>29</v>
      </c>
      <c r="I15" s="383"/>
      <c r="J15" s="23"/>
    </row>
    <row r="16" spans="2:10" ht="12.75">
      <c r="B16" s="363"/>
      <c r="C16" s="364"/>
      <c r="D16" s="365"/>
      <c r="E16" s="60"/>
      <c r="F16" s="61"/>
      <c r="G16" s="6"/>
      <c r="H16" s="363"/>
      <c r="I16" s="365"/>
      <c r="J16" s="56">
        <v>0</v>
      </c>
    </row>
    <row r="17" spans="2:10" ht="12.75">
      <c r="B17" s="363"/>
      <c r="C17" s="364"/>
      <c r="D17" s="365"/>
      <c r="E17" s="60"/>
      <c r="F17" s="61"/>
      <c r="G17" s="6"/>
      <c r="H17" s="363"/>
      <c r="I17" s="365"/>
      <c r="J17" s="70"/>
    </row>
    <row r="18" spans="2:10" ht="12.75">
      <c r="B18" s="363"/>
      <c r="C18" s="364"/>
      <c r="D18" s="365"/>
      <c r="E18" s="60"/>
      <c r="F18" s="61"/>
      <c r="G18" s="6"/>
      <c r="H18" s="57"/>
      <c r="I18" s="58"/>
      <c r="J18" s="70"/>
    </row>
    <row r="19" spans="2:10" ht="12.75">
      <c r="B19" s="78" t="s">
        <v>142</v>
      </c>
      <c r="C19" s="384" t="s">
        <v>80</v>
      </c>
      <c r="D19" s="384"/>
      <c r="E19" s="385"/>
      <c r="F19" s="274">
        <f>SUM(F9:F18)</f>
        <v>0</v>
      </c>
      <c r="G19" s="6"/>
      <c r="H19" s="363"/>
      <c r="I19" s="365"/>
      <c r="J19" s="70"/>
    </row>
    <row r="20" spans="2:10" ht="12.75">
      <c r="B20" s="6"/>
      <c r="C20" s="6"/>
      <c r="D20" s="6"/>
      <c r="E20" s="6"/>
      <c r="F20" s="7"/>
      <c r="G20" s="6"/>
      <c r="H20" s="363"/>
      <c r="I20" s="365"/>
      <c r="J20" s="70"/>
    </row>
    <row r="21" spans="2:10" ht="12.75">
      <c r="B21" s="379" t="s">
        <v>30</v>
      </c>
      <c r="C21" s="379"/>
      <c r="D21" s="77" t="s">
        <v>143</v>
      </c>
      <c r="E21" s="6"/>
      <c r="F21" s="7"/>
      <c r="G21" s="6"/>
      <c r="H21" s="77" t="s">
        <v>148</v>
      </c>
      <c r="I21" s="14" t="s">
        <v>31</v>
      </c>
      <c r="J21" s="275">
        <f>SUM(J16:J20)</f>
        <v>0</v>
      </c>
    </row>
    <row r="22" spans="2:10" ht="12.75">
      <c r="B22" s="41"/>
      <c r="C22" s="19" t="s">
        <v>120</v>
      </c>
      <c r="D22" s="19"/>
      <c r="E22" s="19"/>
      <c r="F22" s="287">
        <f>Salary*B22</f>
        <v>0</v>
      </c>
      <c r="G22" s="6"/>
      <c r="H22" s="6"/>
      <c r="I22" s="16"/>
      <c r="J22" s="15"/>
    </row>
    <row r="23" spans="2:10" ht="12.75">
      <c r="B23" s="6"/>
      <c r="C23" s="6"/>
      <c r="D23" s="6"/>
      <c r="E23" s="6"/>
      <c r="F23" s="7"/>
      <c r="G23" s="6"/>
      <c r="H23" s="383" t="s">
        <v>32</v>
      </c>
      <c r="I23" s="383"/>
      <c r="J23" s="24"/>
    </row>
    <row r="24" spans="2:10" ht="12.75">
      <c r="B24" s="386" t="s">
        <v>86</v>
      </c>
      <c r="C24" s="386"/>
      <c r="F24" s="7"/>
      <c r="G24" s="6"/>
      <c r="H24" s="363"/>
      <c r="I24" s="365"/>
      <c r="J24" s="56">
        <v>0</v>
      </c>
    </row>
    <row r="25" spans="2:10" ht="12.75">
      <c r="B25" s="29" t="s">
        <v>109</v>
      </c>
      <c r="C25" s="62"/>
      <c r="D25" s="34" t="s">
        <v>111</v>
      </c>
      <c r="E25" s="63"/>
      <c r="F25" s="288">
        <f>ROUND(C25*E25,0)</f>
        <v>0</v>
      </c>
      <c r="G25" s="6"/>
      <c r="H25" s="57"/>
      <c r="I25" s="58"/>
      <c r="J25" s="70"/>
    </row>
    <row r="26" spans="2:10" ht="12.75">
      <c r="B26" s="29" t="s">
        <v>110</v>
      </c>
      <c r="C26" s="30"/>
      <c r="D26" s="18"/>
      <c r="E26" s="31"/>
      <c r="F26" s="64">
        <v>0</v>
      </c>
      <c r="G26" s="6"/>
      <c r="H26" s="363"/>
      <c r="I26" s="365"/>
      <c r="J26" s="70"/>
    </row>
    <row r="27" spans="2:10" ht="12.75">
      <c r="B27" s="77" t="s">
        <v>159</v>
      </c>
      <c r="C27" s="27"/>
      <c r="D27" s="384" t="s">
        <v>107</v>
      </c>
      <c r="E27" s="385"/>
      <c r="F27" s="274">
        <f>SUM(F25:F26)</f>
        <v>0</v>
      </c>
      <c r="G27" s="6"/>
      <c r="H27" s="363"/>
      <c r="I27" s="365"/>
      <c r="J27" s="70"/>
    </row>
    <row r="28" spans="2:10" ht="12.75">
      <c r="B28" s="6"/>
      <c r="C28" s="6"/>
      <c r="D28" s="6"/>
      <c r="E28" s="6"/>
      <c r="F28" s="7"/>
      <c r="G28" s="6"/>
      <c r="H28" s="363"/>
      <c r="I28" s="365"/>
      <c r="J28" s="70"/>
    </row>
    <row r="29" spans="2:15" ht="12.75">
      <c r="B29" s="6" t="s">
        <v>33</v>
      </c>
      <c r="C29" s="6"/>
      <c r="D29" s="6"/>
      <c r="E29" s="6"/>
      <c r="F29" s="7"/>
      <c r="G29" s="6"/>
      <c r="H29" s="77" t="s">
        <v>149</v>
      </c>
      <c r="I29" s="14" t="s">
        <v>34</v>
      </c>
      <c r="J29" s="275">
        <f>SUM(J24:J28)</f>
        <v>0</v>
      </c>
      <c r="O29" s="28"/>
    </row>
    <row r="30" spans="2:15" ht="12.75">
      <c r="B30" s="363"/>
      <c r="C30" s="364"/>
      <c r="D30" s="364"/>
      <c r="E30" s="365"/>
      <c r="F30" s="65">
        <v>0</v>
      </c>
      <c r="G30" s="6"/>
      <c r="H30" s="6"/>
      <c r="I30" s="6"/>
      <c r="J30" s="15"/>
      <c r="O30" s="28"/>
    </row>
    <row r="31" spans="2:10" ht="12.75">
      <c r="B31" s="363"/>
      <c r="C31" s="364"/>
      <c r="D31" s="364"/>
      <c r="E31" s="365"/>
      <c r="F31" s="61"/>
      <c r="G31" s="6"/>
      <c r="H31" s="387" t="s">
        <v>35</v>
      </c>
      <c r="I31" s="387"/>
      <c r="J31" s="15"/>
    </row>
    <row r="32" spans="2:10" ht="12.75">
      <c r="B32" s="388"/>
      <c r="C32" s="364"/>
      <c r="D32" s="364"/>
      <c r="E32" s="365"/>
      <c r="F32" s="61"/>
      <c r="G32" s="6"/>
      <c r="H32" s="389" t="s">
        <v>19</v>
      </c>
      <c r="I32" s="389"/>
      <c r="J32" s="15"/>
    </row>
    <row r="33" spans="2:10" ht="12.75">
      <c r="B33" s="363"/>
      <c r="C33" s="364"/>
      <c r="D33" s="364"/>
      <c r="E33" s="365"/>
      <c r="F33" s="61"/>
      <c r="G33" s="6"/>
      <c r="H33" s="85" t="s">
        <v>36</v>
      </c>
      <c r="I33" s="80"/>
      <c r="J33" s="32" t="s">
        <v>7</v>
      </c>
    </row>
    <row r="34" spans="2:10" ht="12.75">
      <c r="B34" s="363"/>
      <c r="C34" s="364"/>
      <c r="D34" s="364"/>
      <c r="E34" s="365"/>
      <c r="F34" s="61"/>
      <c r="G34" s="6"/>
      <c r="H34" s="363"/>
      <c r="I34" s="365"/>
      <c r="J34" s="281">
        <v>0</v>
      </c>
    </row>
    <row r="35" spans="2:10" ht="12.75">
      <c r="B35" s="77" t="s">
        <v>144</v>
      </c>
      <c r="C35" s="6"/>
      <c r="D35" s="384" t="s">
        <v>37</v>
      </c>
      <c r="E35" s="385"/>
      <c r="F35" s="274">
        <f>SUM(F30:F34)</f>
        <v>0</v>
      </c>
      <c r="G35" s="6"/>
      <c r="H35" s="363"/>
      <c r="I35" s="365"/>
      <c r="J35" s="281"/>
    </row>
    <row r="36" spans="2:10" ht="12.75">
      <c r="B36" s="6"/>
      <c r="C36" s="6"/>
      <c r="D36" s="16"/>
      <c r="E36" s="6"/>
      <c r="F36" s="7"/>
      <c r="G36" s="6"/>
      <c r="H36" s="57"/>
      <c r="I36" s="58"/>
      <c r="J36" s="281"/>
    </row>
    <row r="37" spans="2:12" ht="12.75">
      <c r="B37" s="6" t="s">
        <v>38</v>
      </c>
      <c r="C37" s="6"/>
      <c r="D37" s="16"/>
      <c r="E37" s="6"/>
      <c r="F37" s="7"/>
      <c r="G37" s="6"/>
      <c r="H37" s="363"/>
      <c r="I37" s="365"/>
      <c r="J37" s="281"/>
      <c r="L37" s="43"/>
    </row>
    <row r="38" spans="2:12" ht="12.75">
      <c r="B38" s="363"/>
      <c r="C38" s="364"/>
      <c r="D38" s="364"/>
      <c r="E38" s="365"/>
      <c r="F38" s="65">
        <v>0</v>
      </c>
      <c r="G38" s="6"/>
      <c r="H38" s="363"/>
      <c r="I38" s="365"/>
      <c r="J38" s="281"/>
      <c r="L38" s="43"/>
    </row>
    <row r="39" spans="2:12" ht="12.75">
      <c r="B39" s="363"/>
      <c r="C39" s="364"/>
      <c r="D39" s="364"/>
      <c r="E39" s="365"/>
      <c r="F39" s="61"/>
      <c r="G39" s="6"/>
      <c r="H39" s="79" t="s">
        <v>151</v>
      </c>
      <c r="I39" s="21" t="s">
        <v>39</v>
      </c>
      <c r="J39" s="284">
        <f>SUM(J34:J38)</f>
        <v>0</v>
      </c>
      <c r="L39" s="44"/>
    </row>
    <row r="40" spans="2:12" ht="12.75">
      <c r="B40" s="363"/>
      <c r="C40" s="364"/>
      <c r="D40" s="364"/>
      <c r="E40" s="365"/>
      <c r="F40" s="61"/>
      <c r="G40" s="6"/>
      <c r="H40" s="17"/>
      <c r="I40" s="17"/>
      <c r="J40" s="15"/>
      <c r="L40" s="44"/>
    </row>
    <row r="41" spans="2:12" ht="12.75">
      <c r="B41" s="363"/>
      <c r="C41" s="364"/>
      <c r="D41" s="364"/>
      <c r="E41" s="365"/>
      <c r="F41" s="61"/>
      <c r="G41" s="6"/>
      <c r="H41" s="389" t="s">
        <v>20</v>
      </c>
      <c r="I41" s="389"/>
      <c r="J41" s="15"/>
      <c r="L41" s="43"/>
    </row>
    <row r="42" spans="2:10" ht="12.75">
      <c r="B42" s="363"/>
      <c r="C42" s="364"/>
      <c r="D42" s="364"/>
      <c r="E42" s="365"/>
      <c r="F42" s="61"/>
      <c r="G42" s="6"/>
      <c r="H42" s="85" t="s">
        <v>36</v>
      </c>
      <c r="I42" s="80"/>
      <c r="J42" s="33" t="s">
        <v>7</v>
      </c>
    </row>
    <row r="43" spans="2:10" ht="12.75">
      <c r="B43" s="77" t="s">
        <v>145</v>
      </c>
      <c r="C43" s="6"/>
      <c r="D43" s="384" t="s">
        <v>40</v>
      </c>
      <c r="E43" s="385"/>
      <c r="F43" s="274">
        <f>SUM(F38:F42)</f>
        <v>0</v>
      </c>
      <c r="G43" s="6"/>
      <c r="H43" s="363"/>
      <c r="I43" s="365"/>
      <c r="J43" s="281">
        <v>0</v>
      </c>
    </row>
    <row r="44" spans="2:10" ht="12.75">
      <c r="B44" s="6"/>
      <c r="C44" s="6"/>
      <c r="D44" s="16"/>
      <c r="E44" s="6"/>
      <c r="F44" s="7"/>
      <c r="G44" s="6"/>
      <c r="H44" s="363"/>
      <c r="I44" s="365"/>
      <c r="J44" s="281"/>
    </row>
    <row r="45" spans="2:10" ht="12.75">
      <c r="B45" s="379" t="s">
        <v>82</v>
      </c>
      <c r="C45" s="379"/>
      <c r="D45" s="16"/>
      <c r="E45" s="20"/>
      <c r="F45" s="7"/>
      <c r="G45" s="6"/>
      <c r="H45" s="363"/>
      <c r="I45" s="365"/>
      <c r="J45" s="281"/>
    </row>
    <row r="46" spans="2:10" ht="12.75">
      <c r="B46" s="25" t="s">
        <v>108</v>
      </c>
      <c r="C46" s="66">
        <v>0</v>
      </c>
      <c r="D46" s="34" t="s">
        <v>113</v>
      </c>
      <c r="E46" s="68">
        <v>0</v>
      </c>
      <c r="F46" s="288">
        <f>ROUND(C46*E46,0)</f>
        <v>0</v>
      </c>
      <c r="H46" s="363"/>
      <c r="I46" s="365"/>
      <c r="J46" s="281"/>
    </row>
    <row r="47" spans="2:10" ht="12.75">
      <c r="B47" s="25" t="s">
        <v>112</v>
      </c>
      <c r="C47" s="67"/>
      <c r="D47" s="34" t="s">
        <v>114</v>
      </c>
      <c r="E47" s="69"/>
      <c r="F47" s="288">
        <f>ROUND(C47*E47,0)</f>
        <v>0</v>
      </c>
      <c r="H47" s="363"/>
      <c r="I47" s="365"/>
      <c r="J47" s="281"/>
    </row>
    <row r="48" spans="2:10" ht="12.75">
      <c r="B48" s="25" t="s">
        <v>112</v>
      </c>
      <c r="C48" s="56"/>
      <c r="D48" s="34" t="s">
        <v>114</v>
      </c>
      <c r="E48" s="69"/>
      <c r="F48" s="288">
        <f>ROUND(C48*E48,0)</f>
        <v>0</v>
      </c>
      <c r="H48" s="363"/>
      <c r="I48" s="365"/>
      <c r="J48" s="281"/>
    </row>
    <row r="49" spans="2:10" ht="12.75">
      <c r="B49" s="77" t="s">
        <v>146</v>
      </c>
      <c r="C49" s="6"/>
      <c r="D49" s="384" t="s">
        <v>83</v>
      </c>
      <c r="E49" s="385"/>
      <c r="F49" s="274">
        <f>SUM(F46:F48)</f>
        <v>0</v>
      </c>
      <c r="H49" s="79" t="s">
        <v>150</v>
      </c>
      <c r="I49" s="22" t="s">
        <v>41</v>
      </c>
      <c r="J49" s="284">
        <f>SUM(J43:J48)</f>
        <v>0</v>
      </c>
    </row>
    <row r="50" spans="8:10" ht="12.75">
      <c r="H50" s="2"/>
      <c r="I50" s="2"/>
      <c r="J50" s="2"/>
    </row>
    <row r="51" spans="1:10" ht="12.75">
      <c r="A51" s="28"/>
      <c r="B51" s="28"/>
      <c r="C51" s="28"/>
      <c r="D51" s="28"/>
      <c r="E51" s="28"/>
      <c r="F51" s="50"/>
      <c r="G51" s="28"/>
      <c r="H51" s="51"/>
      <c r="I51" s="38"/>
      <c r="J51" s="39"/>
    </row>
    <row r="52" spans="1:10" ht="12.75">
      <c r="A52" s="28"/>
      <c r="B52" s="38"/>
      <c r="C52" s="38"/>
      <c r="D52" s="38"/>
      <c r="E52" s="38"/>
      <c r="F52" s="50"/>
      <c r="G52" s="28"/>
      <c r="H52" s="28"/>
      <c r="I52" s="36"/>
      <c r="J52" s="40"/>
    </row>
    <row r="53" spans="1:10" ht="12.75">
      <c r="A53" s="28"/>
      <c r="B53" s="45"/>
      <c r="C53" s="38"/>
      <c r="D53" s="38"/>
      <c r="E53" s="38"/>
      <c r="F53" s="50"/>
      <c r="G53" s="28"/>
      <c r="H53" s="28"/>
      <c r="I53" s="36"/>
      <c r="J53" s="36"/>
    </row>
    <row r="54" spans="1:10" ht="12.75">
      <c r="A54" s="28"/>
      <c r="B54" s="46"/>
      <c r="C54" s="38"/>
      <c r="D54" s="38"/>
      <c r="E54" s="38"/>
      <c r="F54" s="50"/>
      <c r="G54" s="28"/>
      <c r="H54" s="28"/>
      <c r="I54" s="36"/>
      <c r="J54" s="36"/>
    </row>
    <row r="55" spans="1:10" ht="12.75">
      <c r="A55" s="28"/>
      <c r="B55" s="47"/>
      <c r="C55" s="47"/>
      <c r="D55" s="47"/>
      <c r="E55" s="38"/>
      <c r="F55" s="50"/>
      <c r="G55" s="28"/>
      <c r="H55" s="28"/>
      <c r="I55" s="36"/>
      <c r="J55" s="36"/>
    </row>
    <row r="56" spans="1:10" ht="12.75">
      <c r="A56" s="28"/>
      <c r="B56" s="48"/>
      <c r="C56" s="47"/>
      <c r="D56" s="47"/>
      <c r="E56" s="38"/>
      <c r="F56" s="52"/>
      <c r="G56" s="28"/>
      <c r="H56" s="28"/>
      <c r="I56" s="36"/>
      <c r="J56" s="36"/>
    </row>
    <row r="57" spans="1:10" ht="12.75">
      <c r="A57" s="28"/>
      <c r="B57" s="38"/>
      <c r="C57" s="38"/>
      <c r="D57" s="47"/>
      <c r="E57" s="38"/>
      <c r="F57" s="52"/>
      <c r="G57" s="28"/>
      <c r="H57" s="28"/>
      <c r="I57" s="36"/>
      <c r="J57" s="36"/>
    </row>
    <row r="58" spans="1:10" ht="12.75">
      <c r="A58" s="28"/>
      <c r="B58" s="48"/>
      <c r="C58" s="49"/>
      <c r="D58" s="47"/>
      <c r="E58" s="38"/>
      <c r="F58" s="53"/>
      <c r="G58" s="28"/>
      <c r="H58" s="28"/>
      <c r="I58" s="36"/>
      <c r="J58" s="36"/>
    </row>
    <row r="59" spans="1:10" ht="12.75">
      <c r="A59" s="28"/>
      <c r="B59" s="48"/>
      <c r="C59" s="49"/>
      <c r="D59" s="47"/>
      <c r="E59" s="38"/>
      <c r="F59" s="52"/>
      <c r="G59" s="28"/>
      <c r="H59" s="28"/>
      <c r="I59" s="36"/>
      <c r="J59" s="36"/>
    </row>
    <row r="60" spans="1:10" ht="12.75">
      <c r="A60" s="28"/>
      <c r="B60" s="48"/>
      <c r="C60" s="49"/>
      <c r="D60" s="47"/>
      <c r="E60" s="38"/>
      <c r="F60" s="52"/>
      <c r="G60" s="28"/>
      <c r="H60" s="28"/>
      <c r="I60" s="36"/>
      <c r="J60" s="36"/>
    </row>
    <row r="61" spans="1:10" ht="12.75">
      <c r="A61" s="28"/>
      <c r="B61" s="48"/>
      <c r="C61" s="49"/>
      <c r="D61" s="47"/>
      <c r="E61" s="38"/>
      <c r="F61" s="50"/>
      <c r="G61" s="28"/>
      <c r="H61" s="28"/>
      <c r="I61" s="36"/>
      <c r="J61" s="36"/>
    </row>
    <row r="62" spans="1:10" ht="12.75">
      <c r="A62" s="28"/>
      <c r="B62" s="48"/>
      <c r="C62" s="49"/>
      <c r="D62" s="47"/>
      <c r="E62" s="38"/>
      <c r="F62" s="50"/>
      <c r="G62" s="28"/>
      <c r="H62" s="28"/>
      <c r="I62" s="26"/>
      <c r="J62" s="36"/>
    </row>
    <row r="63" spans="1:10" ht="12.75">
      <c r="A63" s="28"/>
      <c r="B63" s="48"/>
      <c r="C63" s="49"/>
      <c r="D63" s="47"/>
      <c r="E63" s="38"/>
      <c r="F63" s="50"/>
      <c r="G63" s="28"/>
      <c r="H63" s="28"/>
      <c r="I63" s="26"/>
      <c r="J63" s="36"/>
    </row>
    <row r="64" spans="1:10" ht="12.75">
      <c r="A64" s="28"/>
      <c r="B64" s="48"/>
      <c r="C64" s="49"/>
      <c r="D64" s="47"/>
      <c r="E64" s="38"/>
      <c r="F64" s="50"/>
      <c r="G64" s="28"/>
      <c r="H64" s="28"/>
      <c r="I64" s="26"/>
      <c r="J64" s="36"/>
    </row>
    <row r="65" spans="1:10" ht="12.75">
      <c r="A65" s="28"/>
      <c r="B65" s="48"/>
      <c r="C65" s="49"/>
      <c r="D65" s="47"/>
      <c r="E65" s="38"/>
      <c r="F65" s="50"/>
      <c r="G65" s="28"/>
      <c r="H65" s="28"/>
      <c r="I65" s="26"/>
      <c r="J65" s="36"/>
    </row>
    <row r="66" spans="1:10" ht="12.75">
      <c r="A66" s="28"/>
      <c r="B66" s="48"/>
      <c r="C66" s="49"/>
      <c r="D66" s="47"/>
      <c r="E66" s="38"/>
      <c r="F66" s="50"/>
      <c r="G66" s="28"/>
      <c r="H66" s="28"/>
      <c r="I66" s="26"/>
      <c r="J66" s="36"/>
    </row>
    <row r="67" spans="1:10" ht="12.75">
      <c r="A67" s="28"/>
      <c r="B67" s="48"/>
      <c r="C67" s="49"/>
      <c r="D67" s="47"/>
      <c r="E67" s="38"/>
      <c r="F67" s="50"/>
      <c r="G67" s="28"/>
      <c r="H67" s="28"/>
      <c r="I67" s="26"/>
      <c r="J67" s="36"/>
    </row>
    <row r="68" spans="1:10" ht="12.75">
      <c r="A68" s="28"/>
      <c r="B68" s="48"/>
      <c r="C68" s="49"/>
      <c r="D68" s="47"/>
      <c r="E68" s="38"/>
      <c r="F68" s="50"/>
      <c r="G68" s="28"/>
      <c r="H68" s="28"/>
      <c r="I68" s="26"/>
      <c r="J68" s="36"/>
    </row>
    <row r="69" spans="1:10" ht="12.75">
      <c r="A69" s="28"/>
      <c r="B69" s="48"/>
      <c r="C69" s="49"/>
      <c r="D69" s="47"/>
      <c r="E69" s="38"/>
      <c r="F69" s="50"/>
      <c r="G69" s="28"/>
      <c r="H69" s="28"/>
      <c r="I69" s="26"/>
      <c r="J69" s="36"/>
    </row>
    <row r="70" spans="1:10" ht="12.75">
      <c r="A70" s="28"/>
      <c r="B70" s="48"/>
      <c r="C70" s="49"/>
      <c r="D70" s="47"/>
      <c r="E70" s="38"/>
      <c r="F70" s="50"/>
      <c r="G70" s="28"/>
      <c r="H70" s="28"/>
      <c r="I70" s="26"/>
      <c r="J70" s="36"/>
    </row>
    <row r="71" spans="1:10" ht="12.75">
      <c r="A71" s="28"/>
      <c r="B71" s="48"/>
      <c r="C71" s="49"/>
      <c r="D71" s="47"/>
      <c r="E71" s="38"/>
      <c r="F71" s="50"/>
      <c r="G71" s="28"/>
      <c r="H71" s="28"/>
      <c r="I71" s="26"/>
      <c r="J71" s="36"/>
    </row>
    <row r="72" spans="1:10" ht="12.75">
      <c r="A72" s="28"/>
      <c r="B72" s="48"/>
      <c r="C72" s="49"/>
      <c r="D72" s="47"/>
      <c r="E72" s="38"/>
      <c r="F72" s="50"/>
      <c r="G72" s="28"/>
      <c r="H72" s="28"/>
      <c r="I72" s="26"/>
      <c r="J72" s="36"/>
    </row>
    <row r="73" spans="1:10" ht="12.75">
      <c r="A73" s="28"/>
      <c r="B73" s="48"/>
      <c r="C73" s="49"/>
      <c r="D73" s="38"/>
      <c r="E73" s="38"/>
      <c r="F73" s="50"/>
      <c r="G73" s="28"/>
      <c r="H73" s="28"/>
      <c r="I73" s="26"/>
      <c r="J73" s="36"/>
    </row>
    <row r="74" spans="1:10" ht="12.75">
      <c r="A74" s="28"/>
      <c r="B74" s="36"/>
      <c r="C74" s="36"/>
      <c r="D74" s="36"/>
      <c r="E74" s="36"/>
      <c r="F74" s="50"/>
      <c r="G74" s="28"/>
      <c r="H74" s="28"/>
      <c r="I74" s="26"/>
      <c r="J74" s="36"/>
    </row>
    <row r="75" spans="1:10" ht="12.75">
      <c r="A75" s="28"/>
      <c r="B75" s="36"/>
      <c r="C75" s="36"/>
      <c r="D75" s="36"/>
      <c r="E75" s="36"/>
      <c r="F75" s="50"/>
      <c r="G75" s="28"/>
      <c r="H75" s="28"/>
      <c r="I75" s="26"/>
      <c r="J75" s="36"/>
    </row>
    <row r="76" spans="1:10" ht="12.75">
      <c r="A76" s="28"/>
      <c r="B76" s="54"/>
      <c r="C76" s="55"/>
      <c r="D76" s="36"/>
      <c r="E76" s="36"/>
      <c r="F76" s="50"/>
      <c r="G76" s="28"/>
      <c r="H76" s="28"/>
      <c r="I76" s="26"/>
      <c r="J76" s="36"/>
    </row>
    <row r="77" spans="1:10" ht="12.75">
      <c r="A77" s="28"/>
      <c r="B77" s="54"/>
      <c r="C77" s="55"/>
      <c r="D77" s="36"/>
      <c r="E77" s="36"/>
      <c r="F77" s="50"/>
      <c r="G77" s="28"/>
      <c r="H77" s="28"/>
      <c r="I77" s="26"/>
      <c r="J77" s="36"/>
    </row>
    <row r="78" spans="1:10" ht="12.75">
      <c r="A78" s="28"/>
      <c r="E78" s="36"/>
      <c r="F78" s="50"/>
      <c r="G78" s="28"/>
      <c r="H78" s="28"/>
      <c r="I78" s="26"/>
      <c r="J78" s="36"/>
    </row>
    <row r="79" spans="1:10" ht="12.75">
      <c r="A79" s="28"/>
      <c r="B79" s="28"/>
      <c r="C79" s="28"/>
      <c r="D79" s="28"/>
      <c r="E79" s="28"/>
      <c r="F79" s="50"/>
      <c r="G79" s="28"/>
      <c r="H79" s="28"/>
      <c r="I79" s="36"/>
      <c r="J79" s="36"/>
    </row>
    <row r="80" spans="1:10" ht="12.75">
      <c r="A80" s="28"/>
      <c r="B80" s="28"/>
      <c r="C80" s="28"/>
      <c r="D80" s="28"/>
      <c r="E80" s="28"/>
      <c r="F80" s="50"/>
      <c r="G80" s="28"/>
      <c r="H80" s="28"/>
      <c r="I80" s="36"/>
      <c r="J80" s="36"/>
    </row>
    <row r="81" spans="1:10" ht="12.75">
      <c r="A81" s="28"/>
      <c r="B81" s="28"/>
      <c r="C81" s="28"/>
      <c r="D81" s="28"/>
      <c r="E81" s="28"/>
      <c r="F81" s="50"/>
      <c r="G81" s="28"/>
      <c r="H81" s="28"/>
      <c r="I81" s="36"/>
      <c r="J81" s="36"/>
    </row>
    <row r="82" spans="1:10" ht="12.75">
      <c r="A82" s="28"/>
      <c r="B82" s="28"/>
      <c r="C82" s="28"/>
      <c r="D82" s="28"/>
      <c r="E82" s="28"/>
      <c r="F82" s="50"/>
      <c r="G82" s="28"/>
      <c r="H82" s="28"/>
      <c r="I82" s="36"/>
      <c r="J82" s="36"/>
    </row>
    <row r="83" spans="1:10" ht="12.75">
      <c r="A83" s="28"/>
      <c r="B83" s="28"/>
      <c r="C83" s="28"/>
      <c r="D83" s="28"/>
      <c r="E83" s="28"/>
      <c r="F83" s="50"/>
      <c r="G83" s="28"/>
      <c r="H83" s="28"/>
      <c r="I83" s="36"/>
      <c r="J83" s="36"/>
    </row>
    <row r="84" spans="1:10" ht="12.75">
      <c r="A84" s="28"/>
      <c r="B84" s="28"/>
      <c r="C84" s="28"/>
      <c r="D84" s="28"/>
      <c r="E84" s="28"/>
      <c r="F84" s="50"/>
      <c r="G84" s="28"/>
      <c r="H84" s="28"/>
      <c r="I84" s="36"/>
      <c r="J84" s="36"/>
    </row>
    <row r="85" spans="1:10" ht="12.75">
      <c r="A85" s="28"/>
      <c r="B85" s="28"/>
      <c r="C85" s="28"/>
      <c r="D85" s="28"/>
      <c r="E85" s="28"/>
      <c r="F85" s="50"/>
      <c r="G85" s="28"/>
      <c r="H85" s="28"/>
      <c r="I85" s="36"/>
      <c r="J85" s="36"/>
    </row>
    <row r="86" spans="1:10" ht="12.75">
      <c r="A86" s="28"/>
      <c r="B86" s="28"/>
      <c r="C86" s="28"/>
      <c r="D86" s="28"/>
      <c r="E86" s="28"/>
      <c r="F86" s="50"/>
      <c r="G86" s="28"/>
      <c r="H86" s="28"/>
      <c r="I86" s="36"/>
      <c r="J86" s="36"/>
    </row>
    <row r="87" spans="1:10" ht="12.75">
      <c r="A87" s="28"/>
      <c r="B87" s="28"/>
      <c r="C87" s="28"/>
      <c r="D87" s="28"/>
      <c r="E87" s="28"/>
      <c r="F87" s="50"/>
      <c r="G87" s="28"/>
      <c r="H87" s="28"/>
      <c r="I87" s="36"/>
      <c r="J87" s="36"/>
    </row>
    <row r="88" spans="1:10" ht="12.75">
      <c r="A88" s="28"/>
      <c r="B88" s="28"/>
      <c r="C88" s="28"/>
      <c r="D88" s="28"/>
      <c r="E88" s="28"/>
      <c r="F88" s="50"/>
      <c r="G88" s="28"/>
      <c r="H88" s="28"/>
      <c r="I88" s="36"/>
      <c r="J88" s="36"/>
    </row>
    <row r="89" spans="1:10" ht="12.75">
      <c r="A89" s="28"/>
      <c r="B89" s="28"/>
      <c r="C89" s="28"/>
      <c r="D89" s="28"/>
      <c r="E89" s="28"/>
      <c r="F89" s="50"/>
      <c r="G89" s="28"/>
      <c r="H89" s="28"/>
      <c r="I89" s="36"/>
      <c r="J89" s="36"/>
    </row>
    <row r="90" spans="1:10" ht="12.75">
      <c r="A90" s="28"/>
      <c r="B90" s="28"/>
      <c r="C90" s="28"/>
      <c r="D90" s="28"/>
      <c r="E90" s="28"/>
      <c r="F90" s="50"/>
      <c r="G90" s="28"/>
      <c r="H90" s="28"/>
      <c r="I90" s="36"/>
      <c r="J90" s="36"/>
    </row>
    <row r="91" spans="1:10" ht="12.75">
      <c r="A91" s="28"/>
      <c r="B91" s="28"/>
      <c r="C91" s="28"/>
      <c r="D91" s="28"/>
      <c r="E91" s="28"/>
      <c r="F91" s="50"/>
      <c r="G91" s="28"/>
      <c r="H91" s="28"/>
      <c r="I91" s="36"/>
      <c r="J91" s="36"/>
    </row>
    <row r="92" spans="1:10" ht="12.75">
      <c r="A92" s="36"/>
      <c r="B92" s="36"/>
      <c r="C92" s="36"/>
      <c r="D92" s="36"/>
      <c r="E92" s="36"/>
      <c r="F92" s="37"/>
      <c r="G92" s="36"/>
      <c r="H92" s="36"/>
      <c r="I92" s="36"/>
      <c r="J92" s="36"/>
    </row>
    <row r="93" spans="1:10" ht="12.75">
      <c r="A93" s="36"/>
      <c r="B93" s="36"/>
      <c r="C93" s="36"/>
      <c r="D93" s="36"/>
      <c r="E93" s="36"/>
      <c r="F93" s="37"/>
      <c r="G93" s="36"/>
      <c r="H93" s="36"/>
      <c r="I93" s="36"/>
      <c r="J93" s="36"/>
    </row>
    <row r="94" spans="1:10" ht="12.75">
      <c r="A94" s="36"/>
      <c r="B94" s="36"/>
      <c r="C94" s="36"/>
      <c r="D94" s="36"/>
      <c r="E94" s="36"/>
      <c r="F94" s="37"/>
      <c r="G94" s="36"/>
      <c r="H94" s="36"/>
      <c r="I94" s="36"/>
      <c r="J94" s="36"/>
    </row>
    <row r="95" spans="1:10" ht="12.75">
      <c r="A95" s="36"/>
      <c r="B95" s="36"/>
      <c r="C95" s="36"/>
      <c r="D95" s="36"/>
      <c r="E95" s="36"/>
      <c r="F95" s="37"/>
      <c r="G95" s="36"/>
      <c r="H95" s="36"/>
      <c r="I95" s="36"/>
      <c r="J95" s="36"/>
    </row>
    <row r="96" spans="1:10" ht="12.75">
      <c r="A96" s="36"/>
      <c r="B96" s="36"/>
      <c r="C96" s="36"/>
      <c r="D96" s="36"/>
      <c r="E96" s="36"/>
      <c r="F96" s="37"/>
      <c r="G96" s="36"/>
      <c r="H96" s="36"/>
      <c r="I96" s="36"/>
      <c r="J96" s="36"/>
    </row>
    <row r="97" spans="1:10" ht="12.75">
      <c r="A97" s="36"/>
      <c r="B97" s="36"/>
      <c r="C97" s="36"/>
      <c r="D97" s="36"/>
      <c r="E97" s="36"/>
      <c r="F97" s="37"/>
      <c r="G97" s="36"/>
      <c r="H97" s="36"/>
      <c r="I97" s="36"/>
      <c r="J97" s="36"/>
    </row>
    <row r="98" spans="1:10" ht="12.75">
      <c r="A98" s="36"/>
      <c r="B98" s="36"/>
      <c r="C98" s="36"/>
      <c r="D98" s="36"/>
      <c r="E98" s="36"/>
      <c r="F98" s="37"/>
      <c r="G98" s="36"/>
      <c r="H98" s="36"/>
      <c r="I98" s="36"/>
      <c r="J98" s="36"/>
    </row>
    <row r="99" spans="1:10" ht="12.75">
      <c r="A99" s="36"/>
      <c r="B99" s="36"/>
      <c r="C99" s="36"/>
      <c r="D99" s="36"/>
      <c r="E99" s="36"/>
      <c r="F99" s="37"/>
      <c r="G99" s="36"/>
      <c r="H99" s="36"/>
      <c r="I99" s="36"/>
      <c r="J99" s="36"/>
    </row>
    <row r="100" spans="1:10" ht="12.75">
      <c r="A100" s="36"/>
      <c r="B100" s="36"/>
      <c r="C100" s="36"/>
      <c r="D100" s="36"/>
      <c r="E100" s="36"/>
      <c r="F100" s="37"/>
      <c r="G100" s="36"/>
      <c r="H100" s="36"/>
      <c r="I100" s="36"/>
      <c r="J100" s="36"/>
    </row>
    <row r="101" spans="1:10" ht="12.75">
      <c r="A101" s="36"/>
      <c r="B101" s="36"/>
      <c r="C101" s="36"/>
      <c r="D101" s="36"/>
      <c r="E101" s="36"/>
      <c r="F101" s="37"/>
      <c r="G101" s="36"/>
      <c r="H101" s="36"/>
      <c r="I101" s="36"/>
      <c r="J101" s="36"/>
    </row>
    <row r="102" spans="1:10" ht="12.75">
      <c r="A102" s="36"/>
      <c r="B102" s="36"/>
      <c r="C102" s="36"/>
      <c r="D102" s="36"/>
      <c r="E102" s="36"/>
      <c r="F102" s="37"/>
      <c r="G102" s="36"/>
      <c r="H102" s="36"/>
      <c r="I102" s="36"/>
      <c r="J102" s="36"/>
    </row>
    <row r="103" spans="1:10" ht="12.75">
      <c r="A103" s="36"/>
      <c r="B103" s="36"/>
      <c r="C103" s="36"/>
      <c r="D103" s="36"/>
      <c r="E103" s="36"/>
      <c r="F103" s="37"/>
      <c r="G103" s="36"/>
      <c r="H103" s="36"/>
      <c r="I103" s="36"/>
      <c r="J103" s="36"/>
    </row>
    <row r="104" spans="1:10" ht="12.75">
      <c r="A104" s="36"/>
      <c r="B104" s="36"/>
      <c r="C104" s="36"/>
      <c r="D104" s="36"/>
      <c r="E104" s="36"/>
      <c r="F104" s="37"/>
      <c r="G104" s="36"/>
      <c r="H104" s="36"/>
      <c r="I104" s="36"/>
      <c r="J104" s="36"/>
    </row>
    <row r="105" spans="1:10" ht="12.75">
      <c r="A105" s="36"/>
      <c r="B105" s="36"/>
      <c r="C105" s="36"/>
      <c r="D105" s="36"/>
      <c r="E105" s="36"/>
      <c r="F105" s="37"/>
      <c r="G105" s="36"/>
      <c r="H105" s="36"/>
      <c r="I105" s="36"/>
      <c r="J105" s="36"/>
    </row>
    <row r="106" spans="1:10" ht="12.75">
      <c r="A106" s="36"/>
      <c r="B106" s="36"/>
      <c r="C106" s="36"/>
      <c r="D106" s="36"/>
      <c r="E106" s="36"/>
      <c r="F106" s="37"/>
      <c r="G106" s="36"/>
      <c r="H106" s="36"/>
      <c r="I106" s="36"/>
      <c r="J106" s="36"/>
    </row>
    <row r="107" spans="1:10" ht="12.75">
      <c r="A107" s="36"/>
      <c r="B107" s="36"/>
      <c r="C107" s="36"/>
      <c r="D107" s="36"/>
      <c r="E107" s="36"/>
      <c r="F107" s="37"/>
      <c r="G107" s="36"/>
      <c r="H107" s="36"/>
      <c r="I107" s="36"/>
      <c r="J107" s="36"/>
    </row>
    <row r="108" spans="1:10" ht="12.75">
      <c r="A108" s="36"/>
      <c r="B108" s="36"/>
      <c r="C108" s="36"/>
      <c r="D108" s="36"/>
      <c r="E108" s="36"/>
      <c r="F108" s="37"/>
      <c r="G108" s="36"/>
      <c r="H108" s="36"/>
      <c r="I108" s="36"/>
      <c r="J108" s="36"/>
    </row>
    <row r="109" spans="1:10" ht="12.75">
      <c r="A109" s="36"/>
      <c r="B109" s="36"/>
      <c r="C109" s="36"/>
      <c r="D109" s="36"/>
      <c r="E109" s="36"/>
      <c r="F109" s="37"/>
      <c r="G109" s="36"/>
      <c r="H109" s="36"/>
      <c r="I109" s="36"/>
      <c r="J109" s="36"/>
    </row>
    <row r="110" spans="1:10" ht="12.75">
      <c r="A110" s="36"/>
      <c r="B110" s="36"/>
      <c r="C110" s="36"/>
      <c r="D110" s="36"/>
      <c r="E110" s="36"/>
      <c r="F110" s="37"/>
      <c r="G110" s="36"/>
      <c r="H110" s="36"/>
      <c r="I110" s="36"/>
      <c r="J110" s="36"/>
    </row>
    <row r="111" spans="1:10" ht="12.75">
      <c r="A111" s="36"/>
      <c r="B111" s="36"/>
      <c r="C111" s="36"/>
      <c r="D111" s="36"/>
      <c r="E111" s="36"/>
      <c r="F111" s="37"/>
      <c r="G111" s="36"/>
      <c r="H111" s="36"/>
      <c r="I111" s="36"/>
      <c r="J111" s="36"/>
    </row>
    <row r="112" spans="1:10" ht="12.75">
      <c r="A112" s="36"/>
      <c r="B112" s="36"/>
      <c r="C112" s="36"/>
      <c r="D112" s="36"/>
      <c r="E112" s="36"/>
      <c r="F112" s="37"/>
      <c r="G112" s="36"/>
      <c r="H112" s="36"/>
      <c r="I112" s="36"/>
      <c r="J112" s="36"/>
    </row>
    <row r="113" spans="1:10" ht="12.75">
      <c r="A113" s="36"/>
      <c r="B113" s="36"/>
      <c r="C113" s="36"/>
      <c r="D113" s="36"/>
      <c r="E113" s="36"/>
      <c r="F113" s="37"/>
      <c r="G113" s="36"/>
      <c r="H113" s="36"/>
      <c r="I113" s="36"/>
      <c r="J113" s="36"/>
    </row>
    <row r="114" spans="1:10" ht="12.75">
      <c r="A114" s="36"/>
      <c r="B114" s="36"/>
      <c r="C114" s="36"/>
      <c r="D114" s="36"/>
      <c r="E114" s="36"/>
      <c r="F114" s="37"/>
      <c r="G114" s="36"/>
      <c r="H114" s="36"/>
      <c r="I114" s="36"/>
      <c r="J114" s="36"/>
    </row>
    <row r="115" spans="1:10" ht="12.75">
      <c r="A115" s="36"/>
      <c r="B115" s="36"/>
      <c r="C115" s="36"/>
      <c r="D115" s="36"/>
      <c r="E115" s="36"/>
      <c r="F115" s="37"/>
      <c r="G115" s="36"/>
      <c r="H115" s="36"/>
      <c r="I115" s="36"/>
      <c r="J115" s="36"/>
    </row>
    <row r="116" spans="1:10" ht="12.75">
      <c r="A116" s="36"/>
      <c r="B116" s="36"/>
      <c r="C116" s="36"/>
      <c r="D116" s="36"/>
      <c r="E116" s="36"/>
      <c r="F116" s="37"/>
      <c r="G116" s="36"/>
      <c r="H116" s="36"/>
      <c r="I116" s="36"/>
      <c r="J116" s="36"/>
    </row>
    <row r="117" spans="1:10" ht="12.75">
      <c r="A117" s="36"/>
      <c r="B117" s="36"/>
      <c r="C117" s="36"/>
      <c r="D117" s="36"/>
      <c r="E117" s="36"/>
      <c r="F117" s="37"/>
      <c r="G117" s="36"/>
      <c r="H117" s="36"/>
      <c r="I117" s="36"/>
      <c r="J117" s="36"/>
    </row>
    <row r="118" spans="1:10" ht="12.75">
      <c r="A118" s="36"/>
      <c r="B118" s="36"/>
      <c r="C118" s="36"/>
      <c r="D118" s="36"/>
      <c r="E118" s="36"/>
      <c r="F118" s="37"/>
      <c r="G118" s="36"/>
      <c r="H118" s="36"/>
      <c r="I118" s="36"/>
      <c r="J118" s="36"/>
    </row>
    <row r="119" spans="1:10" ht="12.75">
      <c r="A119" s="36"/>
      <c r="B119" s="36"/>
      <c r="C119" s="36"/>
      <c r="D119" s="36"/>
      <c r="E119" s="36"/>
      <c r="F119" s="37"/>
      <c r="G119" s="36"/>
      <c r="H119" s="36"/>
      <c r="I119" s="36"/>
      <c r="J119" s="36"/>
    </row>
    <row r="120" spans="1:10" ht="12.75">
      <c r="A120" s="36"/>
      <c r="B120" s="36"/>
      <c r="C120" s="36"/>
      <c r="D120" s="36"/>
      <c r="E120" s="36"/>
      <c r="F120" s="37"/>
      <c r="G120" s="36"/>
      <c r="H120" s="36"/>
      <c r="I120" s="36"/>
      <c r="J120" s="36"/>
    </row>
    <row r="121" spans="1:10" ht="12.75">
      <c r="A121" s="36"/>
      <c r="B121" s="36"/>
      <c r="C121" s="36"/>
      <c r="D121" s="36"/>
      <c r="E121" s="36"/>
      <c r="F121" s="37"/>
      <c r="G121" s="36"/>
      <c r="H121" s="36"/>
      <c r="I121" s="36"/>
      <c r="J121" s="36"/>
    </row>
    <row r="122" spans="1:10" ht="12.75">
      <c r="A122" s="36"/>
      <c r="B122" s="36"/>
      <c r="C122" s="36"/>
      <c r="D122" s="36"/>
      <c r="E122" s="36"/>
      <c r="F122" s="37"/>
      <c r="G122" s="36"/>
      <c r="H122" s="36"/>
      <c r="I122" s="36"/>
      <c r="J122" s="36"/>
    </row>
    <row r="123" spans="1:10" ht="12.75">
      <c r="A123" s="36"/>
      <c r="B123" s="36"/>
      <c r="C123" s="36"/>
      <c r="D123" s="36"/>
      <c r="E123" s="36"/>
      <c r="F123" s="37"/>
      <c r="G123" s="36"/>
      <c r="H123" s="36"/>
      <c r="I123" s="36"/>
      <c r="J123" s="36"/>
    </row>
    <row r="124" spans="1:10" ht="12.75">
      <c r="A124" s="36"/>
      <c r="B124" s="36"/>
      <c r="C124" s="36"/>
      <c r="D124" s="36"/>
      <c r="E124" s="36"/>
      <c r="F124" s="37"/>
      <c r="G124" s="36"/>
      <c r="H124" s="36"/>
      <c r="I124" s="36"/>
      <c r="J124" s="36"/>
    </row>
    <row r="125" spans="1:10" ht="12.75">
      <c r="A125" s="36"/>
      <c r="B125" s="36"/>
      <c r="C125" s="36"/>
      <c r="D125" s="36"/>
      <c r="E125" s="36"/>
      <c r="F125" s="37"/>
      <c r="G125" s="36"/>
      <c r="H125" s="36"/>
      <c r="I125" s="36"/>
      <c r="J125" s="36"/>
    </row>
    <row r="126" spans="1:10" ht="12.75">
      <c r="A126" s="36"/>
      <c r="B126" s="36"/>
      <c r="C126" s="36"/>
      <c r="D126" s="36"/>
      <c r="E126" s="36"/>
      <c r="F126" s="37"/>
      <c r="G126" s="36"/>
      <c r="H126" s="36"/>
      <c r="I126" s="36"/>
      <c r="J126" s="36"/>
    </row>
    <row r="127" spans="1:10" ht="12.75">
      <c r="A127" s="36"/>
      <c r="B127" s="36"/>
      <c r="C127" s="36"/>
      <c r="D127" s="36"/>
      <c r="E127" s="36"/>
      <c r="F127" s="37"/>
      <c r="G127" s="36"/>
      <c r="H127" s="36"/>
      <c r="I127" s="36"/>
      <c r="J127" s="36"/>
    </row>
    <row r="128" spans="1:10" ht="12.75">
      <c r="A128" s="36"/>
      <c r="B128" s="36"/>
      <c r="C128" s="36"/>
      <c r="D128" s="36"/>
      <c r="E128" s="36"/>
      <c r="F128" s="37"/>
      <c r="G128" s="36"/>
      <c r="H128" s="36"/>
      <c r="I128" s="36"/>
      <c r="J128" s="36"/>
    </row>
    <row r="129" spans="1:10" ht="12.75">
      <c r="A129" s="36"/>
      <c r="B129" s="36"/>
      <c r="C129" s="36"/>
      <c r="D129" s="36"/>
      <c r="E129" s="36"/>
      <c r="F129" s="37"/>
      <c r="G129" s="36"/>
      <c r="H129" s="36"/>
      <c r="I129" s="36"/>
      <c r="J129" s="36"/>
    </row>
    <row r="130" spans="1:10" ht="12.75">
      <c r="A130" s="36"/>
      <c r="B130" s="36"/>
      <c r="C130" s="36"/>
      <c r="D130" s="36"/>
      <c r="E130" s="36"/>
      <c r="F130" s="37"/>
      <c r="G130" s="36"/>
      <c r="H130" s="36"/>
      <c r="I130" s="36"/>
      <c r="J130" s="36"/>
    </row>
    <row r="131" spans="1:10" ht="12.75">
      <c r="A131" s="36"/>
      <c r="B131" s="36"/>
      <c r="C131" s="36"/>
      <c r="D131" s="36"/>
      <c r="E131" s="36"/>
      <c r="F131" s="37"/>
      <c r="G131" s="36"/>
      <c r="H131" s="36"/>
      <c r="I131" s="36"/>
      <c r="J131" s="36"/>
    </row>
    <row r="132" spans="1:10" ht="12.75">
      <c r="A132" s="36"/>
      <c r="B132" s="36"/>
      <c r="C132" s="36"/>
      <c r="D132" s="36"/>
      <c r="E132" s="36"/>
      <c r="F132" s="37"/>
      <c r="G132" s="36"/>
      <c r="H132" s="36"/>
      <c r="I132" s="36"/>
      <c r="J132" s="36"/>
    </row>
    <row r="133" spans="1:10" ht="12.75">
      <c r="A133" s="36"/>
      <c r="B133" s="36"/>
      <c r="C133" s="36"/>
      <c r="D133" s="36"/>
      <c r="E133" s="36"/>
      <c r="F133" s="37"/>
      <c r="G133" s="36"/>
      <c r="H133" s="36"/>
      <c r="I133" s="36"/>
      <c r="J133" s="36"/>
    </row>
    <row r="134" spans="1:10" ht="12.75">
      <c r="A134" s="36"/>
      <c r="B134" s="36"/>
      <c r="C134" s="36"/>
      <c r="D134" s="36"/>
      <c r="E134" s="36"/>
      <c r="F134" s="37"/>
      <c r="G134" s="36"/>
      <c r="H134" s="36"/>
      <c r="I134" s="36"/>
      <c r="J134" s="36"/>
    </row>
    <row r="135" spans="1:10" ht="12.75">
      <c r="A135" s="36"/>
      <c r="B135" s="36"/>
      <c r="C135" s="36"/>
      <c r="D135" s="36"/>
      <c r="E135" s="36"/>
      <c r="F135" s="37"/>
      <c r="G135" s="36"/>
      <c r="H135" s="36"/>
      <c r="I135" s="36"/>
      <c r="J135" s="36"/>
    </row>
    <row r="136" spans="1:10" ht="12.75">
      <c r="A136" s="36"/>
      <c r="B136" s="36"/>
      <c r="C136" s="36"/>
      <c r="D136" s="36"/>
      <c r="E136" s="36"/>
      <c r="F136" s="37"/>
      <c r="G136" s="36"/>
      <c r="H136" s="36"/>
      <c r="I136" s="36"/>
      <c r="J136" s="36"/>
    </row>
    <row r="137" spans="1:10" ht="12.75">
      <c r="A137" s="36"/>
      <c r="B137" s="36"/>
      <c r="C137" s="36"/>
      <c r="D137" s="36"/>
      <c r="E137" s="36"/>
      <c r="F137" s="37"/>
      <c r="G137" s="36"/>
      <c r="H137" s="36"/>
      <c r="I137" s="36"/>
      <c r="J137" s="36"/>
    </row>
    <row r="138" spans="1:10" ht="12.75">
      <c r="A138" s="36"/>
      <c r="B138" s="36"/>
      <c r="C138" s="36"/>
      <c r="D138" s="36"/>
      <c r="E138" s="36"/>
      <c r="F138" s="37"/>
      <c r="G138" s="36"/>
      <c r="H138" s="36"/>
      <c r="I138" s="36"/>
      <c r="J138" s="36"/>
    </row>
    <row r="139" spans="1:10" ht="12.75">
      <c r="A139" s="36"/>
      <c r="B139" s="36"/>
      <c r="C139" s="36"/>
      <c r="D139" s="36"/>
      <c r="E139" s="36"/>
      <c r="F139" s="37"/>
      <c r="G139" s="36"/>
      <c r="H139" s="36"/>
      <c r="I139" s="36"/>
      <c r="J139" s="36"/>
    </row>
    <row r="140" spans="1:10" ht="12.75">
      <c r="A140" s="36"/>
      <c r="B140" s="36"/>
      <c r="C140" s="36"/>
      <c r="D140" s="36"/>
      <c r="E140" s="36"/>
      <c r="F140" s="37"/>
      <c r="G140" s="36"/>
      <c r="H140" s="36"/>
      <c r="I140" s="36"/>
      <c r="J140" s="36"/>
    </row>
    <row r="141" spans="1:10" ht="12.75">
      <c r="A141" s="36"/>
      <c r="B141" s="36"/>
      <c r="C141" s="36"/>
      <c r="D141" s="36"/>
      <c r="E141" s="36"/>
      <c r="F141" s="37"/>
      <c r="G141" s="36"/>
      <c r="H141" s="36"/>
      <c r="I141" s="36"/>
      <c r="J141" s="36"/>
    </row>
    <row r="142" spans="1:10" ht="12.75">
      <c r="A142" s="36"/>
      <c r="B142" s="36"/>
      <c r="C142" s="36"/>
      <c r="D142" s="36"/>
      <c r="E142" s="36"/>
      <c r="F142" s="37"/>
      <c r="G142" s="36"/>
      <c r="H142" s="36"/>
      <c r="I142" s="36"/>
      <c r="J142" s="36"/>
    </row>
    <row r="143" spans="1:10" ht="12.75">
      <c r="A143" s="36"/>
      <c r="B143" s="36"/>
      <c r="C143" s="36"/>
      <c r="D143" s="36"/>
      <c r="E143" s="36"/>
      <c r="F143" s="37"/>
      <c r="G143" s="36"/>
      <c r="H143" s="36"/>
      <c r="I143" s="36"/>
      <c r="J143" s="36"/>
    </row>
    <row r="144" spans="1:10" ht="12.75">
      <c r="A144" s="36"/>
      <c r="B144" s="36"/>
      <c r="C144" s="36"/>
      <c r="D144" s="36"/>
      <c r="E144" s="36"/>
      <c r="F144" s="37"/>
      <c r="G144" s="36"/>
      <c r="H144" s="36"/>
      <c r="I144" s="36"/>
      <c r="J144" s="36"/>
    </row>
    <row r="145" spans="1:10" ht="12.75">
      <c r="A145" s="36"/>
      <c r="B145" s="36"/>
      <c r="C145" s="36"/>
      <c r="D145" s="36"/>
      <c r="E145" s="36"/>
      <c r="F145" s="37"/>
      <c r="G145" s="36"/>
      <c r="H145" s="36"/>
      <c r="I145" s="36"/>
      <c r="J145" s="36"/>
    </row>
    <row r="146" spans="1:10" ht="12.75">
      <c r="A146" s="36"/>
      <c r="B146" s="36"/>
      <c r="C146" s="36"/>
      <c r="D146" s="36"/>
      <c r="E146" s="36"/>
      <c r="F146" s="37"/>
      <c r="G146" s="36"/>
      <c r="H146" s="36"/>
      <c r="I146" s="36"/>
      <c r="J146" s="36"/>
    </row>
    <row r="147" spans="1:10" ht="12.75">
      <c r="A147" s="36"/>
      <c r="B147" s="36"/>
      <c r="C147" s="36"/>
      <c r="D147" s="36"/>
      <c r="E147" s="36"/>
      <c r="F147" s="37"/>
      <c r="G147" s="36"/>
      <c r="H147" s="36"/>
      <c r="I147" s="36"/>
      <c r="J147" s="36"/>
    </row>
    <row r="148" spans="1:10" ht="12.75">
      <c r="A148" s="36"/>
      <c r="B148" s="36"/>
      <c r="C148" s="36"/>
      <c r="D148" s="36"/>
      <c r="E148" s="36"/>
      <c r="F148" s="37"/>
      <c r="G148" s="36"/>
      <c r="H148" s="36"/>
      <c r="I148" s="36"/>
      <c r="J148" s="36"/>
    </row>
    <row r="149" spans="1:10" ht="12.75">
      <c r="A149" s="36"/>
      <c r="B149" s="36"/>
      <c r="C149" s="36"/>
      <c r="D149" s="36"/>
      <c r="E149" s="36"/>
      <c r="F149" s="37"/>
      <c r="G149" s="36"/>
      <c r="H149" s="36"/>
      <c r="I149" s="36"/>
      <c r="J149" s="36"/>
    </row>
    <row r="150" spans="1:10" ht="12.75">
      <c r="A150" s="36"/>
      <c r="B150" s="36"/>
      <c r="C150" s="36"/>
      <c r="D150" s="36"/>
      <c r="E150" s="36"/>
      <c r="F150" s="37"/>
      <c r="G150" s="36"/>
      <c r="H150" s="36"/>
      <c r="I150" s="36"/>
      <c r="J150" s="36"/>
    </row>
    <row r="151" spans="1:10" ht="12.75">
      <c r="A151" s="36"/>
      <c r="B151" s="36"/>
      <c r="C151" s="36"/>
      <c r="D151" s="36"/>
      <c r="E151" s="36"/>
      <c r="F151" s="37"/>
      <c r="G151" s="36"/>
      <c r="H151" s="36"/>
      <c r="I151" s="36"/>
      <c r="J151" s="36"/>
    </row>
    <row r="152" spans="1:10" ht="12.75">
      <c r="A152" s="36"/>
      <c r="B152" s="36"/>
      <c r="C152" s="36"/>
      <c r="D152" s="36"/>
      <c r="E152" s="36"/>
      <c r="F152" s="37"/>
      <c r="G152" s="36"/>
      <c r="H152" s="36"/>
      <c r="I152" s="36"/>
      <c r="J152" s="36"/>
    </row>
    <row r="153" spans="1:10" ht="12.75">
      <c r="A153" s="36"/>
      <c r="B153" s="36"/>
      <c r="C153" s="36"/>
      <c r="D153" s="36"/>
      <c r="E153" s="36"/>
      <c r="F153" s="37"/>
      <c r="G153" s="36"/>
      <c r="H153" s="36"/>
      <c r="I153" s="36"/>
      <c r="J153" s="36"/>
    </row>
    <row r="154" spans="1:10" ht="12.75">
      <c r="A154" s="36"/>
      <c r="B154" s="36"/>
      <c r="C154" s="36"/>
      <c r="D154" s="36"/>
      <c r="E154" s="36"/>
      <c r="F154" s="37"/>
      <c r="G154" s="36"/>
      <c r="H154" s="36"/>
      <c r="I154" s="36"/>
      <c r="J154" s="36"/>
    </row>
    <row r="155" spans="1:10" ht="12.75">
      <c r="A155" s="36"/>
      <c r="B155" s="36"/>
      <c r="C155" s="36"/>
      <c r="D155" s="36"/>
      <c r="E155" s="36"/>
      <c r="F155" s="37"/>
      <c r="G155" s="36"/>
      <c r="H155" s="36"/>
      <c r="I155" s="36"/>
      <c r="J155" s="36"/>
    </row>
    <row r="156" spans="1:10" ht="12.75">
      <c r="A156" s="36"/>
      <c r="B156" s="36"/>
      <c r="C156" s="36"/>
      <c r="D156" s="36"/>
      <c r="E156" s="36"/>
      <c r="F156" s="37"/>
      <c r="G156" s="36"/>
      <c r="H156" s="36"/>
      <c r="I156" s="36"/>
      <c r="J156" s="36"/>
    </row>
    <row r="157" spans="1:10" ht="12.75">
      <c r="A157" s="36"/>
      <c r="B157" s="36"/>
      <c r="C157" s="36"/>
      <c r="D157" s="36"/>
      <c r="E157" s="36"/>
      <c r="F157" s="37"/>
      <c r="G157" s="36"/>
      <c r="H157" s="36"/>
      <c r="I157" s="36"/>
      <c r="J157" s="36"/>
    </row>
    <row r="158" spans="1:10" ht="12.75">
      <c r="A158" s="36"/>
      <c r="B158" s="36"/>
      <c r="C158" s="36"/>
      <c r="D158" s="36"/>
      <c r="E158" s="36"/>
      <c r="F158" s="37"/>
      <c r="G158" s="36"/>
      <c r="H158" s="36"/>
      <c r="I158" s="36"/>
      <c r="J158" s="36"/>
    </row>
    <row r="159" spans="1:10" ht="12.75">
      <c r="A159" s="36"/>
      <c r="B159" s="36"/>
      <c r="C159" s="36"/>
      <c r="D159" s="36"/>
      <c r="E159" s="36"/>
      <c r="F159" s="37"/>
      <c r="G159" s="36"/>
      <c r="H159" s="36"/>
      <c r="I159" s="36"/>
      <c r="J159" s="36"/>
    </row>
    <row r="160" spans="1:10" ht="12.75">
      <c r="A160" s="36"/>
      <c r="B160" s="36"/>
      <c r="C160" s="36"/>
      <c r="D160" s="36"/>
      <c r="E160" s="36"/>
      <c r="F160" s="37"/>
      <c r="G160" s="36"/>
      <c r="H160" s="36"/>
      <c r="I160" s="36"/>
      <c r="J160" s="36"/>
    </row>
    <row r="161" spans="1:10" ht="12.75">
      <c r="A161" s="36"/>
      <c r="B161" s="36"/>
      <c r="C161" s="36"/>
      <c r="D161" s="36"/>
      <c r="E161" s="36"/>
      <c r="F161" s="37"/>
      <c r="G161" s="36"/>
      <c r="H161" s="36"/>
      <c r="I161" s="36"/>
      <c r="J161" s="36"/>
    </row>
    <row r="162" spans="1:10" ht="12.75">
      <c r="A162" s="36"/>
      <c r="B162" s="36"/>
      <c r="C162" s="36"/>
      <c r="D162" s="36"/>
      <c r="E162" s="36"/>
      <c r="F162" s="37"/>
      <c r="G162" s="36"/>
      <c r="H162" s="36"/>
      <c r="I162" s="36"/>
      <c r="J162" s="36"/>
    </row>
    <row r="163" spans="1:10" ht="12.75">
      <c r="A163" s="36"/>
      <c r="B163" s="36"/>
      <c r="C163" s="36"/>
      <c r="D163" s="36"/>
      <c r="E163" s="36"/>
      <c r="F163" s="37"/>
      <c r="G163" s="36"/>
      <c r="H163" s="36"/>
      <c r="I163" s="36"/>
      <c r="J163" s="36"/>
    </row>
    <row r="164" spans="1:10" ht="12.75">
      <c r="A164" s="36"/>
      <c r="B164" s="36"/>
      <c r="C164" s="36"/>
      <c r="D164" s="36"/>
      <c r="E164" s="36"/>
      <c r="F164" s="37"/>
      <c r="G164" s="36"/>
      <c r="H164" s="36"/>
      <c r="I164" s="36"/>
      <c r="J164" s="36"/>
    </row>
    <row r="165" spans="1:10" ht="12.75">
      <c r="A165" s="36"/>
      <c r="B165" s="36"/>
      <c r="C165" s="36"/>
      <c r="D165" s="36"/>
      <c r="E165" s="36"/>
      <c r="F165" s="37"/>
      <c r="G165" s="36"/>
      <c r="H165" s="36"/>
      <c r="I165" s="36"/>
      <c r="J165" s="36"/>
    </row>
    <row r="166" spans="1:10" ht="12.75">
      <c r="A166" s="36"/>
      <c r="B166" s="36"/>
      <c r="C166" s="36"/>
      <c r="D166" s="36"/>
      <c r="E166" s="36"/>
      <c r="F166" s="37"/>
      <c r="G166" s="36"/>
      <c r="H166" s="36"/>
      <c r="I166" s="36"/>
      <c r="J166" s="36"/>
    </row>
    <row r="167" spans="1:10" ht="12.75">
      <c r="A167" s="36"/>
      <c r="B167" s="36"/>
      <c r="C167" s="36"/>
      <c r="D167" s="36"/>
      <c r="E167" s="36"/>
      <c r="F167" s="37"/>
      <c r="G167" s="36"/>
      <c r="H167" s="36"/>
      <c r="I167" s="36"/>
      <c r="J167" s="36"/>
    </row>
    <row r="168" spans="1:10" ht="12.75">
      <c r="A168" s="36"/>
      <c r="B168" s="36"/>
      <c r="C168" s="36"/>
      <c r="D168" s="36"/>
      <c r="E168" s="36"/>
      <c r="F168" s="37"/>
      <c r="G168" s="36"/>
      <c r="H168" s="36"/>
      <c r="I168" s="36"/>
      <c r="J168" s="36"/>
    </row>
    <row r="169" spans="1:10" ht="12.75">
      <c r="A169" s="36"/>
      <c r="B169" s="36"/>
      <c r="C169" s="36"/>
      <c r="D169" s="36"/>
      <c r="E169" s="36"/>
      <c r="F169" s="37"/>
      <c r="G169" s="36"/>
      <c r="H169" s="36"/>
      <c r="I169" s="36"/>
      <c r="J169" s="36"/>
    </row>
    <row r="170" spans="1:10" ht="12.75">
      <c r="A170" s="36"/>
      <c r="B170" s="36"/>
      <c r="C170" s="36"/>
      <c r="D170" s="36"/>
      <c r="E170" s="36"/>
      <c r="F170" s="37"/>
      <c r="G170" s="36"/>
      <c r="H170" s="36"/>
      <c r="I170" s="36"/>
      <c r="J170" s="36"/>
    </row>
    <row r="171" spans="1:10" ht="12.75">
      <c r="A171" s="36"/>
      <c r="B171" s="36"/>
      <c r="C171" s="36"/>
      <c r="D171" s="36"/>
      <c r="E171" s="36"/>
      <c r="F171" s="37"/>
      <c r="G171" s="36"/>
      <c r="H171" s="36"/>
      <c r="I171" s="36"/>
      <c r="J171" s="36"/>
    </row>
    <row r="172" spans="1:10" ht="12.75">
      <c r="A172" s="36"/>
      <c r="B172" s="36"/>
      <c r="C172" s="36"/>
      <c r="D172" s="36"/>
      <c r="E172" s="36"/>
      <c r="F172" s="37"/>
      <c r="G172" s="36"/>
      <c r="H172" s="36"/>
      <c r="I172" s="36"/>
      <c r="J172" s="36"/>
    </row>
    <row r="173" spans="1:10" ht="12.75">
      <c r="A173" s="36"/>
      <c r="B173" s="36"/>
      <c r="C173" s="36"/>
      <c r="D173" s="36"/>
      <c r="E173" s="36"/>
      <c r="F173" s="37"/>
      <c r="G173" s="36"/>
      <c r="H173" s="36"/>
      <c r="I173" s="36"/>
      <c r="J173" s="36"/>
    </row>
    <row r="174" spans="1:10" ht="12.75">
      <c r="A174" s="36"/>
      <c r="B174" s="36"/>
      <c r="C174" s="36"/>
      <c r="D174" s="36"/>
      <c r="E174" s="36"/>
      <c r="F174" s="37"/>
      <c r="G174" s="36"/>
      <c r="H174" s="36"/>
      <c r="I174" s="36"/>
      <c r="J174" s="36"/>
    </row>
    <row r="175" spans="1:10" ht="12.75">
      <c r="A175" s="36"/>
      <c r="B175" s="36"/>
      <c r="C175" s="36"/>
      <c r="D175" s="36"/>
      <c r="E175" s="36"/>
      <c r="F175" s="37"/>
      <c r="G175" s="36"/>
      <c r="H175" s="36"/>
      <c r="I175" s="36"/>
      <c r="J175" s="36"/>
    </row>
    <row r="176" spans="1:10" ht="12.75">
      <c r="A176" s="36"/>
      <c r="B176" s="36"/>
      <c r="C176" s="36"/>
      <c r="D176" s="36"/>
      <c r="E176" s="36"/>
      <c r="F176" s="37"/>
      <c r="G176" s="36"/>
      <c r="H176" s="36"/>
      <c r="I176" s="36"/>
      <c r="J176" s="36"/>
    </row>
    <row r="177" spans="1:10" ht="12.75">
      <c r="A177" s="36"/>
      <c r="B177" s="36"/>
      <c r="C177" s="36"/>
      <c r="D177" s="36"/>
      <c r="E177" s="36"/>
      <c r="F177" s="37"/>
      <c r="G177" s="36"/>
      <c r="H177" s="36"/>
      <c r="I177" s="36"/>
      <c r="J177" s="36"/>
    </row>
    <row r="178" spans="1:10" ht="12.75">
      <c r="A178" s="36"/>
      <c r="B178" s="36"/>
      <c r="C178" s="36"/>
      <c r="D178" s="36"/>
      <c r="E178" s="36"/>
      <c r="F178" s="37"/>
      <c r="G178" s="36"/>
      <c r="H178" s="36"/>
      <c r="I178" s="36"/>
      <c r="J178" s="36"/>
    </row>
    <row r="179" spans="1:10" ht="12.75">
      <c r="A179" s="36"/>
      <c r="B179" s="36"/>
      <c r="C179" s="36"/>
      <c r="D179" s="36"/>
      <c r="E179" s="36"/>
      <c r="F179" s="37"/>
      <c r="G179" s="36"/>
      <c r="H179" s="36"/>
      <c r="I179" s="36"/>
      <c r="J179" s="36"/>
    </row>
    <row r="180" spans="1:10" ht="12.75">
      <c r="A180" s="36"/>
      <c r="B180" s="36"/>
      <c r="C180" s="36"/>
      <c r="D180" s="36"/>
      <c r="E180" s="36"/>
      <c r="F180" s="37"/>
      <c r="G180" s="36"/>
      <c r="H180" s="36"/>
      <c r="I180" s="36"/>
      <c r="J180" s="36"/>
    </row>
    <row r="181" spans="1:10" ht="12.75">
      <c r="A181" s="36"/>
      <c r="B181" s="36"/>
      <c r="C181" s="36"/>
      <c r="D181" s="36"/>
      <c r="E181" s="36"/>
      <c r="F181" s="37"/>
      <c r="G181" s="36"/>
      <c r="H181" s="36"/>
      <c r="I181" s="36"/>
      <c r="J181" s="36"/>
    </row>
    <row r="182" spans="1:10" ht="12.75">
      <c r="A182" s="36"/>
      <c r="B182" s="36"/>
      <c r="C182" s="36"/>
      <c r="D182" s="36"/>
      <c r="E182" s="36"/>
      <c r="F182" s="37"/>
      <c r="G182" s="36"/>
      <c r="H182" s="36"/>
      <c r="I182" s="36"/>
      <c r="J182" s="36"/>
    </row>
    <row r="183" spans="1:10" ht="12.75">
      <c r="A183" s="36"/>
      <c r="B183" s="36"/>
      <c r="C183" s="36"/>
      <c r="D183" s="36"/>
      <c r="E183" s="36"/>
      <c r="F183" s="37"/>
      <c r="G183" s="36"/>
      <c r="H183" s="36"/>
      <c r="I183" s="36"/>
      <c r="J183" s="36"/>
    </row>
    <row r="184" spans="1:10" ht="12.75">
      <c r="A184" s="36"/>
      <c r="B184" s="36"/>
      <c r="C184" s="36"/>
      <c r="D184" s="36"/>
      <c r="E184" s="36"/>
      <c r="F184" s="37"/>
      <c r="G184" s="36"/>
      <c r="H184" s="36"/>
      <c r="I184" s="36"/>
      <c r="J184" s="36"/>
    </row>
    <row r="185" spans="2:3" ht="12.75">
      <c r="B185" s="36"/>
      <c r="C185" s="36"/>
    </row>
    <row r="186" spans="2:3" ht="12.75">
      <c r="B186" s="36"/>
      <c r="C186" s="36"/>
    </row>
  </sheetData>
  <sheetProtection password="C350" sheet="1" objects="1" scenarios="1"/>
  <protectedRanges>
    <protectedRange password="C350" sqref="F19 F22 F25 F27 F35 F43 F49 J49 J39 J29 J21 J13" name="Range1"/>
  </protectedRanges>
  <mergeCells count="61">
    <mergeCell ref="D49:E49"/>
    <mergeCell ref="H44:I44"/>
    <mergeCell ref="B45:C45"/>
    <mergeCell ref="H45:I45"/>
    <mergeCell ref="H46:I46"/>
    <mergeCell ref="H47:I47"/>
    <mergeCell ref="H48:I48"/>
    <mergeCell ref="B1:J1"/>
    <mergeCell ref="B42:E42"/>
    <mergeCell ref="D43:E43"/>
    <mergeCell ref="H43:I43"/>
    <mergeCell ref="B33:E33"/>
    <mergeCell ref="B34:E34"/>
    <mergeCell ref="H34:I34"/>
    <mergeCell ref="D35:E35"/>
    <mergeCell ref="H35:I35"/>
    <mergeCell ref="H37:I37"/>
    <mergeCell ref="B38:E38"/>
    <mergeCell ref="H38:I38"/>
    <mergeCell ref="B39:E39"/>
    <mergeCell ref="B40:E40"/>
    <mergeCell ref="B41:E41"/>
    <mergeCell ref="H41:I41"/>
    <mergeCell ref="H28:I28"/>
    <mergeCell ref="B30:E30"/>
    <mergeCell ref="B31:E31"/>
    <mergeCell ref="H31:I31"/>
    <mergeCell ref="B32:E32"/>
    <mergeCell ref="H32:I32"/>
    <mergeCell ref="B21:C21"/>
    <mergeCell ref="H23:I23"/>
    <mergeCell ref="B24:C24"/>
    <mergeCell ref="H24:I24"/>
    <mergeCell ref="H26:I26"/>
    <mergeCell ref="D27:E27"/>
    <mergeCell ref="H27:I27"/>
    <mergeCell ref="B17:D17"/>
    <mergeCell ref="H17:I17"/>
    <mergeCell ref="B18:D18"/>
    <mergeCell ref="C19:E19"/>
    <mergeCell ref="H19:I19"/>
    <mergeCell ref="H20:I20"/>
    <mergeCell ref="B13:D13"/>
    <mergeCell ref="B14:D14"/>
    <mergeCell ref="B15:D15"/>
    <mergeCell ref="H15:I15"/>
    <mergeCell ref="B16:D16"/>
    <mergeCell ref="H16:I16"/>
    <mergeCell ref="B9:D9"/>
    <mergeCell ref="H9:I9"/>
    <mergeCell ref="B10:D10"/>
    <mergeCell ref="B11:D11"/>
    <mergeCell ref="H11:I11"/>
    <mergeCell ref="B12:D12"/>
    <mergeCell ref="H12:I12"/>
    <mergeCell ref="B6:D6"/>
    <mergeCell ref="B7:D7"/>
    <mergeCell ref="H7:I7"/>
    <mergeCell ref="I4:J4"/>
    <mergeCell ref="C4:F4"/>
    <mergeCell ref="H8:I8"/>
  </mergeCells>
  <printOptions horizontalCentered="1"/>
  <pageMargins left="0.25" right="0.25" top="0.5" bottom="0.25" header="0.5" footer="0.25"/>
  <pageSetup horizontalDpi="300" verticalDpi="300" orientation="portrait" scale="8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AREA AGENCY ON AGING 1-B</dc:creator>
  <cp:keywords/>
  <dc:description/>
  <cp:lastModifiedBy>Kathleen Yanik</cp:lastModifiedBy>
  <cp:lastPrinted>2018-09-05T14:56:49Z</cp:lastPrinted>
  <dcterms:created xsi:type="dcterms:W3CDTF">2000-03-02T18:42:12Z</dcterms:created>
  <dcterms:modified xsi:type="dcterms:W3CDTF">2019-01-18T21:56:42Z</dcterms:modified>
  <cp:category/>
  <cp:version/>
  <cp:contentType/>
  <cp:contentStatus/>
</cp:coreProperties>
</file>